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 firstSheet="6" activeTab="11"/>
  </bookViews>
  <sheets>
    <sheet name="รายงานสรุปผล" sheetId="3" r:id="rId1"/>
    <sheet name="ตุลาคม67 " sheetId="8" r:id="rId2"/>
    <sheet name="พฤศจิกายน67" sheetId="6" r:id="rId3"/>
    <sheet name="ธันวาคม67 " sheetId="9" r:id="rId4"/>
    <sheet name="มกราคม68" sheetId="10" r:id="rId5"/>
    <sheet name="กุมภาพันธ์68" sheetId="11" r:id="rId6"/>
    <sheet name="มีนาคม68" sheetId="12" r:id="rId7"/>
    <sheet name="เมษายน68" sheetId="13" r:id="rId8"/>
    <sheet name="พฤษภาคม68" sheetId="14" r:id="rId9"/>
    <sheet name="มิถุนายน68" sheetId="15" r:id="rId10"/>
    <sheet name="กรกฎาคม68" sheetId="16" r:id="rId11"/>
    <sheet name="สิงหาคม68" sheetId="17" r:id="rId12"/>
    <sheet name="กันยายน68" sheetId="18" r:id="rId13"/>
    <sheet name="อธิบายแบบ สขร. 1 " sheetId="2" r:id="rId14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F12" i="3" l="1"/>
  <c r="E12" i="3"/>
  <c r="D25" i="11"/>
  <c r="D35" i="10"/>
  <c r="D25" i="18"/>
  <c r="D16" i="18"/>
  <c r="D25" i="17"/>
  <c r="D24" i="16"/>
  <c r="D30" i="15"/>
  <c r="D26" i="14"/>
  <c r="D29" i="13"/>
  <c r="D30" i="12"/>
  <c r="D34" i="9"/>
  <c r="D24" i="6"/>
  <c r="D20" i="8"/>
  <c r="D13" i="18" l="1"/>
  <c r="D12" i="18"/>
  <c r="D23" i="18"/>
  <c r="D22" i="18"/>
  <c r="D21" i="18"/>
  <c r="D20" i="18"/>
  <c r="D19" i="18"/>
  <c r="D18" i="18"/>
  <c r="D17" i="18"/>
  <c r="D15" i="18"/>
  <c r="D14" i="18"/>
  <c r="D11" i="18"/>
  <c r="D10" i="18"/>
  <c r="D9" i="18"/>
  <c r="D8" i="18"/>
  <c r="D10" i="17" l="1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9" i="17"/>
  <c r="D8" i="17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9" i="13"/>
  <c r="D10" i="13"/>
  <c r="D11" i="13"/>
  <c r="D12" i="13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8" i="13"/>
  <c r="D28" i="12"/>
  <c r="D27" i="12"/>
  <c r="D29" i="12"/>
  <c r="D26" i="12"/>
  <c r="D22" i="12"/>
  <c r="D23" i="12"/>
  <c r="D24" i="12"/>
  <c r="D25" i="12"/>
  <c r="D21" i="12"/>
  <c r="D20" i="12"/>
  <c r="D33" i="10" l="1"/>
  <c r="D33" i="9"/>
  <c r="D19" i="12"/>
  <c r="D18" i="12"/>
  <c r="D17" i="12"/>
  <c r="D16" i="12"/>
  <c r="D15" i="12"/>
  <c r="D14" i="12"/>
  <c r="D13" i="12"/>
  <c r="D12" i="12"/>
  <c r="D11" i="12"/>
  <c r="D10" i="12"/>
  <c r="D9" i="12"/>
  <c r="D8" i="12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16" i="10" l="1"/>
  <c r="D23" i="6"/>
  <c r="D18" i="8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5" i="10"/>
  <c r="D14" i="10"/>
  <c r="D13" i="10"/>
  <c r="D12" i="10"/>
  <c r="D11" i="10"/>
  <c r="D10" i="10"/>
  <c r="D9" i="10"/>
  <c r="D8" i="10"/>
  <c r="D32" i="9"/>
  <c r="D31" i="9"/>
  <c r="D30" i="9"/>
  <c r="D29" i="9"/>
  <c r="D28" i="9"/>
  <c r="D27" i="9"/>
  <c r="D26" i="9"/>
  <c r="D25" i="9"/>
  <c r="D24" i="9"/>
  <c r="D23" i="9"/>
  <c r="D22" i="9" l="1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22" i="6"/>
  <c r="D21" i="6"/>
  <c r="D20" i="6"/>
  <c r="D19" i="6"/>
  <c r="D18" i="6"/>
  <c r="D17" i="8"/>
  <c r="D16" i="8"/>
  <c r="D15" i="8"/>
  <c r="D14" i="8"/>
  <c r="D13" i="8"/>
  <c r="D12" i="8"/>
  <c r="D11" i="8"/>
  <c r="D10" i="8"/>
  <c r="D9" i="8"/>
  <c r="D8" i="8"/>
  <c r="D17" i="6"/>
  <c r="D16" i="6"/>
  <c r="D15" i="6"/>
  <c r="D14" i="6"/>
  <c r="D13" i="6"/>
  <c r="D12" i="6"/>
  <c r="D11" i="6"/>
  <c r="D10" i="6"/>
  <c r="D9" i="6"/>
  <c r="D8" i="6"/>
</calcChain>
</file>

<file path=xl/sharedStrings.xml><?xml version="1.0" encoding="utf-8"?>
<sst xmlns="http://schemas.openxmlformats.org/spreadsheetml/2006/main" count="1708" uniqueCount="630">
  <si>
    <t>แบบ สขร. 1</t>
  </si>
  <si>
    <r>
      <rPr>
        <b/>
        <sz val="14"/>
        <color theme="1"/>
        <rFont val="TH Sarabun PSK"/>
      </rPr>
      <t xml:space="preserve">วันที่ .............. เดือน ............................... พ.ศ. 2568 </t>
    </r>
    <r>
      <rPr>
        <b/>
        <sz val="16"/>
        <color theme="1"/>
        <rFont val="TH SarabunPSK"/>
        <family val="2"/>
      </rPr>
      <t>(1)</t>
    </r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</si>
  <si>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</si>
  <si>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</si>
  <si>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</si>
  <si>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</si>
  <si>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</si>
  <si>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</si>
  <si>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</si>
  <si>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</si>
  <si>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</si>
  <si>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</si>
  <si>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</si>
  <si>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</si>
  <si>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</si>
  <si>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</si>
  <si>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</si>
  <si>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</si>
  <si>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</si>
  <si>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</si>
  <si>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</si>
  <si>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</si>
  <si>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</si>
  <si>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</si>
  <si>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</si>
  <si>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</si>
  <si>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</si>
  <si>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</si>
  <si>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</si>
  <si>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</si>
  <si>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</si>
  <si>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</si>
  <si>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</si>
  <si>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</si>
  <si>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</si>
  <si>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</si>
  <si>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</si>
  <si>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</si>
  <si>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</si>
  <si>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</si>
  <si>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</si>
  <si>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</si>
  <si>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</si>
  <si>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</si>
  <si>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</si>
  <si>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</si>
  <si>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</si>
  <si>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</si>
  <si>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</si>
  <si>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</si>
  <si>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</si>
  <si>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</si>
  <si>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</si>
  <si>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</si>
  <si>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</si>
  <si>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 xml:space="preserve">อื่น ๆ </t>
  </si>
  <si>
    <t>รวม</t>
  </si>
  <si>
    <t>ปัญหา/อุปสรรค</t>
  </si>
  <si>
    <t>ข้อเสนอแนะ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</si>
  <si>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</si>
  <si>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>เฉพาะเจาะจง</t>
  </si>
  <si>
    <t>มีคุณสมบัติถูกต้องครบถ้วนและเสนอราคาต่ำสุดภายในวงเงินงบประมาณ</t>
  </si>
  <si>
    <t>วัสดุงานบ้านงานครัว</t>
  </si>
  <si>
    <t>สหกรณ์โคนมขอนแก่น จำกัด ราคาที่เสนอ 34780.14บาท</t>
  </si>
  <si>
    <t>สหกรณ์โคนมขอนแก่น จำกัด  34780.14บาท</t>
  </si>
  <si>
    <t>นายสดวก  ยอดวงษ์ ราคาที่เสนอ 7,500 บาท</t>
  </si>
  <si>
    <t>นายสดวก  ยอดวงษ์  7,500 บาท</t>
  </si>
  <si>
    <t>แบบสรุปผลการดำเนินการจัดซื้อจัดจ้างในรอบเดือนตุลาคม</t>
  </si>
  <si>
    <t>อบต. โคกสว่าง</t>
  </si>
  <si>
    <t>นายไพรัตน์ พันธุระ ราคาที่เสนอ 7,500 บาท</t>
  </si>
  <si>
    <t>นายไพรัตน์ พันธุระ 7,500 บาท</t>
  </si>
  <si>
    <t>นายสมเดช ไกยราช ราคาที่เสนอ 7,500 บาท</t>
  </si>
  <si>
    <t>นายสมเดช ไกยราช 7,500 บาท</t>
  </si>
  <si>
    <t>จ้างเหมาบริการ</t>
  </si>
  <si>
    <t>นางสาวจุฬาพร เจริญยิ่ง 6,000 บาท</t>
  </si>
  <si>
    <t>นางสาวจุฬาพร เจริญยิ่ง ราคาที่เสนอ 6,000 บาท</t>
  </si>
  <si>
    <t>นายชูชาติ โยควัฒน์ ราคาที่เสนอ 6,000 บาท</t>
  </si>
  <si>
    <t>นายชูชาติ โยควัฒน์  6,000 บาท</t>
  </si>
  <si>
    <t>นายทองดี พรมลี ราคาที่เสนอ 6,000 บาท</t>
  </si>
  <si>
    <t>นายทองดี พรมลี 6,000 บาท</t>
  </si>
  <si>
    <t>นางสาวณัฐิญา นามโฮง ราคาที่เสนอ 132,000 บาท</t>
  </si>
  <si>
    <t>นางสาวณัฐิญา นามโฮง เดือนละ 11,000*12เดือน=132,000</t>
  </si>
  <si>
    <t>ร้าน D โฟร์ก๊อปปี้ ราคาที่เสนอ 4,000บาท</t>
  </si>
  <si>
    <t>ร้าน D โฟร์ก๊อปปี้ 4,000 บาท</t>
  </si>
  <si>
    <t>ใบสั่งซื้อที่ 1/2568 ลว.1ต.ค.67</t>
  </si>
  <si>
    <t>ใบสั่งจ้างที่ 6/2568ลว.1ต.ค.67</t>
  </si>
  <si>
    <t>ใบสั่งจ้างที่ 7/2568ลว.1ต.ค.67</t>
  </si>
  <si>
    <t>ใบสั่งจ้างที่ 8/2568ลว.1ต.ค.67</t>
  </si>
  <si>
    <t>ใบสั่งจ้างที่ 3/2568ลว.1ต.ค.67</t>
  </si>
  <si>
    <t>ใบสั่งจ้างที่ 5/2568ลว.1ต.ค.67</t>
  </si>
  <si>
    <t>ใบสั่งจ้างที่ 1/2568ลว.1ต.ค.67</t>
  </si>
  <si>
    <t>ใบสั่งจ้างที่ 9/2568ลว.1ต.ค.67</t>
  </si>
  <si>
    <t>บริษัท ซันแอนด์ซาวด์ ราคาที่เสนอ 499,690 บาท</t>
  </si>
  <si>
    <t>บริษัท ซันแอนด์ซาวด์ 499,690 บาท</t>
  </si>
  <si>
    <t>ใบสั่งจ้างที่ 2/2568ลว.29ต.ค.67</t>
  </si>
  <si>
    <t>วัสดุเชื้อเพลิงและหล่อลื่น</t>
  </si>
  <si>
    <t>ร้านนราภรณ์ออยล์ ราคาที่เสนอ 15,100 บาท</t>
  </si>
  <si>
    <t>ร้าน นราภรณ์ออยล์ 15,100 บาท</t>
  </si>
  <si>
    <t>นายสมเดช  ไกยราช  ราคาที่เสนอ 7,500 บาท</t>
  </si>
  <si>
    <t>นายสดวก ยอดวงษ์ ราคาที่เสนอ 7,500 บาท</t>
  </si>
  <si>
    <t>นายสดวก ยอดวงษ์ 7,500 บาท</t>
  </si>
  <si>
    <t>นายสวาสดิ์ ฉนอง ราคาที่เสนอ 6,000 บาท</t>
  </si>
  <si>
    <t>นายสวาสดิ์ ฉนอง 6,000 บาท</t>
  </si>
  <si>
    <t>นายชูชาติ โยควัฒน์ 6,000 บาท</t>
  </si>
  <si>
    <t>นายบุญเรียน จำปายศ ราคาที่เสนอ 132,450 บาท</t>
  </si>
  <si>
    <t>นายบุญเรียน จำปายศ 132,450 บาท</t>
  </si>
  <si>
    <t>สหกรณ์โคนมขอนแก่น จำกัด ราคาที่เสนอ 60,487.20 บาท</t>
  </si>
  <si>
    <t>สหกรณ์โคนมขอนแก่น จำกัด 60,487.20 บาท</t>
  </si>
  <si>
    <t>วัสดุคอมพิวเตอร์</t>
  </si>
  <si>
    <t>ร้านดีคอมเวอร์ค ราคาที่เสนอ 20,000 บาท</t>
  </si>
  <si>
    <t>ร้านดีคอมเวอร์ค 20,000 บาท</t>
  </si>
  <si>
    <t>วัสดุสำนักงาน</t>
  </si>
  <si>
    <t>หจก.ดี ดี วิทยาภัณฑ์ ราคาที่เสนอ 14,317 บาท</t>
  </si>
  <si>
    <t>หจก.ดี ดี วิทยาภัณฑ์ 14,317 บาท</t>
  </si>
  <si>
    <t>ร้านพนมไพรการยาง ราคาที่เสนอ 12,800 บาท</t>
  </si>
  <si>
    <t>ร้านพนมไพรการยาง 12,800 บาท</t>
  </si>
  <si>
    <t>ค่าบำรุงรักษาและซ่อมแซม</t>
  </si>
  <si>
    <t>อู่ เลิศล้ำเจริญยนต์ ราคาที่เสนอ 9,020 บาท</t>
  </si>
  <si>
    <t>อู่ เลิศล้ำเจริญยนต์ 9,020 บาท</t>
  </si>
  <si>
    <t>ค่าที่ดินและสิ่งก่อสร้าง</t>
  </si>
  <si>
    <t>หจก.ชัยวัฒน์เซ่งฮะเซียง ราคาที่เสนอ 130,000บาท</t>
  </si>
  <si>
    <t>หจก.ชัยวัฒน์เซ่งฮะเซียง 130,000 บาท</t>
  </si>
  <si>
    <t>หจก.ดี ดี วิทยาภัณฑ์ ราคาที่เสนอ 5,471 บาท</t>
  </si>
  <si>
    <t>หจก.ดี ดี วิทยาภัณฑ์ 5,471 บาท</t>
  </si>
  <si>
    <t>นายยอดธนัย ชนะธร ราคาที่เสนอ 6,000 บาท</t>
  </si>
  <si>
    <t>นายยอดธนัย ชนะธร 6,000 บาท</t>
  </si>
  <si>
    <t>ใบสั่งซื้อที่ -</t>
  </si>
  <si>
    <t>ใบสั่งจ้างที่ 3/2568ลว.30ต.ค.67</t>
  </si>
  <si>
    <t>ใบสั่งจ้างที่ 4/2568ลว.12พ.ย.67</t>
  </si>
  <si>
    <t>ใบสั่งจ้างที่ 5/2568ลว.12พ.ย..67</t>
  </si>
  <si>
    <t>ใบสั่งจ้างที่ 5/2568ลว.18พ.ย.67</t>
  </si>
  <si>
    <t>ใบสั่งจ้างที่ 4/2568ลว.30ต.ค.67</t>
  </si>
  <si>
    <t>ใบสั่งจ้างที่ 104/2567(งบประมาณค้างจ่าย2567)</t>
  </si>
  <si>
    <t>ใบสั่งจ้างที่ 6/2568ลว.19พ.ย.67</t>
  </si>
  <si>
    <t>ใบสั่งจ้างที่ 6/2568ลว.26พ.ย.67</t>
  </si>
  <si>
    <t>แบบสรุปผลการดำเนินการจัดซื้อจัดจ้างในรอบเดือนพฤศจิกายน</t>
  </si>
  <si>
    <t>ร้าน Dโฟร์ก๊อปปี้ ราคาที่เสนอ 4,000 บาท</t>
  </si>
  <si>
    <t>ร้าน Dโฟร์ก๊อปปี้ 4,000 บาท</t>
  </si>
  <si>
    <t>โครงการพัฒนาแผนที่ภาษีป้าย</t>
  </si>
  <si>
    <t>หจก.ยูเคที เอ็นจิเนียริ่ง ราคาที่เสนอ 350,000บาท</t>
  </si>
  <si>
    <t>หจก.ยูเคที เอ็นจีเนียริ่ง 350,000 บาท</t>
  </si>
  <si>
    <t>ค่าใช้จ่ายในพิธีทางศาสนา/รัฐพิธี</t>
  </si>
  <si>
    <t>ร้านมีทรัพย์ ราคาที่เสนอ 15,328 บาท</t>
  </si>
  <si>
    <t>ร้านมีทรัพย์ 15,328 บาท</t>
  </si>
  <si>
    <t>วัสดุอุปกรณ์กีฬา</t>
  </si>
  <si>
    <t>หจก.ดี ดี วิทยาภัณฑ์ ราคาที่เสนอ 28,514 บาท</t>
  </si>
  <si>
    <t>หจก.ดี ดี วิทยาภัณฑ์ 28,514 บาท</t>
  </si>
  <si>
    <t>หจก.ไทยวิจิตรวิศวกรรม ราคาที่เสนอ 5,618,000บาท</t>
  </si>
  <si>
    <t>หจก.ไทยวิจิตรวิศวกรรม 5,618,000 บาท</t>
  </si>
  <si>
    <t>โครงการติดตั้งไฟโซล่าเซลล์ม.2</t>
  </si>
  <si>
    <t>ร้านนิลเพชรวัสดุ ราคาที่เสนอ 97,000 บาท</t>
  </si>
  <si>
    <t>ร้านนิลเพชรวัสดุ 97,000 บาท</t>
  </si>
  <si>
    <t>โครงการติดตั้งไฟโซล่าเซลล์ม.4</t>
  </si>
  <si>
    <t>โครงการติดตั้งไฟโซล่าเซลล์ม.12</t>
  </si>
  <si>
    <t>โครงการติดตั้งไฟโซล่าเซลล์ม.13</t>
  </si>
  <si>
    <t>ร้านนิตยารุ่งเรือง ราคาที่เสนอ 97,000 บาท</t>
  </si>
  <si>
    <t>ร้านนิตยารุ่งเรือง 97,000 บาท</t>
  </si>
  <si>
    <t>โครงการติดตั้งไฟโซล่าเซลล์ม.9</t>
  </si>
  <si>
    <t>ร้าน ก.การเกษตร ราคาที่เสนอ 97,000 บาท</t>
  </si>
  <si>
    <t>ร้าน ก.การเกษตร 97,000 บาท</t>
  </si>
  <si>
    <t>สังวาล เฮง พาณิชย์ ราคาที่เสนอ 97,000 บาท</t>
  </si>
  <si>
    <t>สังวาล เฮง พาณิชย์ 97,000 บาท</t>
  </si>
  <si>
    <t>โครงการติดตั้งไฟโซล่าเซลล์ม.7</t>
  </si>
  <si>
    <t>โครงการติดตั้งไฟโซล่าเซลล์ม.8</t>
  </si>
  <si>
    <t>โครงการติดตั้งไฟโซล่าเซลล์ม.10</t>
  </si>
  <si>
    <t>โครงการติดตั้งไฟโซล่าเซลล์ม.11</t>
  </si>
  <si>
    <t>โครงการติดตั้งไฟโซล่าเซลล์ม.14</t>
  </si>
  <si>
    <t>ใบสั่งซื้อที่ 14/2568ลว.27 ธ.ค.67</t>
  </si>
  <si>
    <t>ร้านดี.คอมเวอร์ค ราคาที่เสนอ 4,800 บาท</t>
  </si>
  <si>
    <t>นางคำพุด โยควัฒน์ ราคาที่เสนอ 2,500 บาท</t>
  </si>
  <si>
    <t>นางคำพุด โยควัฒน์ 2,500 บาท</t>
  </si>
  <si>
    <t>ร้านพนมไพรอิงค์เจ็ท ราคาที่เสนอ 540 บาท</t>
  </si>
  <si>
    <t>ร้านพนมไพรอิงค์เจ็ท 540 บาท</t>
  </si>
  <si>
    <t>ใบสั่งจ้างที่ 11/2568ลว.20ธ.ค.67</t>
  </si>
  <si>
    <t>จัดซื้อรถกระเช้า</t>
  </si>
  <si>
    <t>บริษัท อิคอนเอ็นจิเนียริ่ง ราคาที่เสนอ 2,992,000บาท</t>
  </si>
  <si>
    <t>บริษัท อิคอนเอ็นจิเนียริ่ง 2,992,000 บาท</t>
  </si>
  <si>
    <t>ใบสั่งจ้างที่ 12/2568ลว.20ธ.ค.67</t>
  </si>
  <si>
    <t>ใบสั่งจ้างที่ 7/2568ลว.3ธ.ค.67</t>
  </si>
  <si>
    <t>ใบสั่งจ้างที่ 8/2568ลว.3ธ.ค.67</t>
  </si>
  <si>
    <t>ใบสั่งจ้างที่ 9/2568ลว.11ธ.ค.67</t>
  </si>
  <si>
    <t>วัสดุไฟฟ้า</t>
  </si>
  <si>
    <t>ร้านนิลเพชรวัสดุ ราคาที่เสนอ 20,000 บาท</t>
  </si>
  <si>
    <t>ร้านนิลเพชรวัสดุ 20,000 บาท</t>
  </si>
  <si>
    <t>ใบสั่งจ้างที่ 10/2568ลว.20ธ.ค.67</t>
  </si>
  <si>
    <t>สหกรณ์โคนมขอนแก่น จำกัดราคาที่เสนอ96,414.16บาท</t>
  </si>
  <si>
    <t>สหกรณ์โคนมขอนแก่น จำกัด  96,414.16บาท</t>
  </si>
  <si>
    <t>ใบสั่งจ้างที่ 10/2568ลว.17ธ.ค..67</t>
  </si>
  <si>
    <t>ใบสั่งจ้างที่ 9/2568ลว.17ธ.ค.69</t>
  </si>
  <si>
    <t>ใบสั่งจ้างที่ 8/2568ลว.17ธ.ค.67</t>
  </si>
  <si>
    <t>ใบสั่งจ้างที่ 12/2568ลว.19ธ.ค.67</t>
  </si>
  <si>
    <t>ใบสั่งจ้างที่ 13/2568ลว.19ธ.ค.67</t>
  </si>
  <si>
    <t>ใบสั่งจ้างที่ 14/2568ลว.19ธ.ค.67</t>
  </si>
  <si>
    <t>ใบสั่งจ้างที่ 15/2568ลว.19ธ.ค.67</t>
  </si>
  <si>
    <t>ใบสั่งจ้างที่ 16/2568ลว.20ธ.ค.67</t>
  </si>
  <si>
    <t>ใบสั่งจ้างที่ 17/2568ลว.20ธ.ค.67</t>
  </si>
  <si>
    <t>ใบสั่งจ้างที่ 18/2568ลว.20ธ.ค.67</t>
  </si>
  <si>
    <t>ใบสั่งจ้างที่ 3/2568ลว.10ต.ค.67</t>
  </si>
  <si>
    <t>ใบสั่งจ้างที่ 7/2568ลว.25พ.ย.67</t>
  </si>
  <si>
    <t>แบบสรุปผลการดำเนินการจัดซื้อจัดจ้างในรอบเดือนธันวาคม</t>
  </si>
  <si>
    <t>ร้านดี.คอมเวอร์ค  4,800 บาท</t>
  </si>
  <si>
    <t>ใบสั่งซื้อที่ 15/2568ลว.6 ม.ค.68</t>
  </si>
  <si>
    <t>จ้างเหมาบริการ ซ่อมบำรุง</t>
  </si>
  <si>
    <t>ร้านเอส ที อาร์ต ราคาที่เสนอ 3,750 บาท</t>
  </si>
  <si>
    <t>ใบสั่งจ้างที่ 16/2568ลว.1ม.ค.2568</t>
  </si>
  <si>
    <t>ครุภัณฑ์สำนักงาน</t>
  </si>
  <si>
    <t>หจก.มิลเจริญออฟฟิศเซ็นเตอร์ราคาที่เสนอ25,000บาท</t>
  </si>
  <si>
    <t>หจก.มิลเจริญออฟฟิศเซ็นเตอร์ 25,000บาท</t>
  </si>
  <si>
    <t>ร้านเจ๊กกี้คอม ราคาที่เสนอ 4,500 บาท</t>
  </si>
  <si>
    <t>ร้านเจ๊กกี้คอม  4,500 บาท</t>
  </si>
  <si>
    <t>ร้าน ดี ดี วิทยาภัณฑ์ ราคาที่เสนอ 20,000 บาท</t>
  </si>
  <si>
    <t>ร้าน ดีดีวิทยาภัณฑ์ 20,000 บาท</t>
  </si>
  <si>
    <t>ร้าน ดี ดี วิทยาภัณฑ์ ราคาที่เสนอ 2,000 บาท</t>
  </si>
  <si>
    <t>ร้าน ดีดีวิทยาภัณฑ์ 2,000 บาท</t>
  </si>
  <si>
    <t>วัสดุการเกษตร</t>
  </si>
  <si>
    <t>นราภรณ์การค้า ราคาที่เสนอ 8,211</t>
  </si>
  <si>
    <t>นราภรณ์การค้า 8,211 บาท</t>
  </si>
  <si>
    <t>ร้าน ดี ดีวิทยาภัฑ์ ราคาที่เสนอ 27,335 บาท</t>
  </si>
  <si>
    <t>ร้านดี ดีวิทยาภัณธ์ 27,335 บาท</t>
  </si>
  <si>
    <t>ร้าน ดีคอมเวอร์ค ราคาที่เสนอ 8,900 บาท</t>
  </si>
  <si>
    <t>ร้าน ดีอคมเวอร์ค 8,900 บาท</t>
  </si>
  <si>
    <t>นายเสนีย์ กุศลจิตร ราคาที่เสนอ 15,000 บาท</t>
  </si>
  <si>
    <t>นายเสนีย์ กุศลจิตร 15,000 บาท</t>
  </si>
  <si>
    <t>ใบสั่งจ้างที่ 20/2568ลว.6 ม.ค.68</t>
  </si>
  <si>
    <t>ใบสั่งซื้อที่ 19/2568ลว.22 ม.ค.68</t>
  </si>
  <si>
    <t>ใบสั่งซื้อที่ 13/2568ลว.6ม.ค.68</t>
  </si>
  <si>
    <t>ใบสั่งซื้อที่ 14/2568ลว.22ม.ค.68</t>
  </si>
  <si>
    <t>ใบสั่งซื้อที่ 15/2568ลว.22 ม.ค.68</t>
  </si>
  <si>
    <t>ใบสั่งซื้อที่ 16/2568ลว.22 ม.ค.68</t>
  </si>
  <si>
    <t>ใบสั่งซื้อที่ 17/2568ลว.17 ม.ค.68</t>
  </si>
  <si>
    <t>ใบสั่งซื้อที่ 18/2568ลว.22 ม.ค.68</t>
  </si>
  <si>
    <t>ใบสั่งจ้างที่ 17/2568ลว.31 ม.ค.68</t>
  </si>
  <si>
    <t>ร้านพนมไพรนำโชค  ราคาที่เสนอ 107,000 บาท</t>
  </si>
  <si>
    <t>ร้านพนมไพรนำโชค 107,000 บาท</t>
  </si>
  <si>
    <t>ใบสั่งจ้างที่ 21/2568ลว.15 ม.ค.68</t>
  </si>
  <si>
    <t>หจก.สุเพียร ราคาที่เสนอ 95,000 บาท</t>
  </si>
  <si>
    <t>หจก.สุเพียร 95,000 บาท</t>
  </si>
  <si>
    <t>ใบสั่งจ้างที่ 22/2568ลว.20 ม.ค.68</t>
  </si>
  <si>
    <t>จ้างเหมาบริการ(ซ่อมแซม ศพด.)</t>
  </si>
  <si>
    <t>โครงการถนนดินลบูกรังบดอัด ม.6</t>
  </si>
  <si>
    <t>โครงการถนนคอนกรีตเสริมเหล็ก ม.1</t>
  </si>
  <si>
    <t>โครงการถนนคอนกรีตเสริมเหล็ก ม.3</t>
  </si>
  <si>
    <t>หจก.มธุรกิจ2001 ราคาที่เสนอ 107,000 บาท</t>
  </si>
  <si>
    <t>หจก.มธุรกิจ 2001 107,000 บาท</t>
  </si>
  <si>
    <t>ใบสั่งจ้างที่ 23/2568ลว.21 ม.ค.68</t>
  </si>
  <si>
    <t>โครงการถนนคอนกรีตเสริมเหล็ก ม.15</t>
  </si>
  <si>
    <t>หจก.มธุรกิจ2001 ราคาที่เสนอ 103,000 บาท</t>
  </si>
  <si>
    <t>หจก.มธุรกิจ 2001 103,000 บาท</t>
  </si>
  <si>
    <t>ใบสั่งจ้างที่ 24/2568ลว.21 ม.ค.68</t>
  </si>
  <si>
    <t>ใบสั่งจ้างที่ 25/2568ลว.21 ม.ค.68</t>
  </si>
  <si>
    <t>โครงการถนนคอนกรีตเสริมเหล็ก ม.5</t>
  </si>
  <si>
    <t>วิธีประกวดราคาอิเล็กทรอนิกส์ (e-bidding)</t>
  </si>
  <si>
    <t>ประกวดราคา</t>
  </si>
  <si>
    <t>โครงการก่อสร้างสะพานคสล.ม.15</t>
  </si>
  <si>
    <t>หจก.ศิริศักดิ์การโยธา ราคาที่เสนอ 1,780,000 บาท</t>
  </si>
  <si>
    <t>หจก.ศิริศักดิ์หการโยธา 1,780,000 บาท</t>
  </si>
  <si>
    <t>ใบสั่งจ้างที่ 26/2568ลว.28 ม.ค.68</t>
  </si>
  <si>
    <t>โครงการปรับปรุงคสล.ทับด้วยแอสฟัสติก ม.4</t>
  </si>
  <si>
    <t>หจก.เคพี101 คอนสตรัคชั่น ราคาที่เสวนอ 3,339,000 บาท</t>
  </si>
  <si>
    <t>หจก.เคพี101 คอนสตรัคชั่น  3,339,000 บาท</t>
  </si>
  <si>
    <t>ใบสั่งจ้างที่ 27/2568ลว.28 ม.ค.68</t>
  </si>
  <si>
    <t>โครงการก่อสร้างรางระบายน้ำแบบคสล. ม.16</t>
  </si>
  <si>
    <t>หจก.ม.มิตรภาพ 101 ราคาที่เสนอ 115,000 บ่าท</t>
  </si>
  <si>
    <t>หจก.ม.มิตรภาพ 101   115,000 บ่าท</t>
  </si>
  <si>
    <t>ใบสั่งจ้างที่ 28/2568ลว.31 ม.ค.68</t>
  </si>
  <si>
    <t>แบบสรุปผลการดำเนินการจัดซื้อจัดจ้างในรอบเดือนมกราคม</t>
  </si>
  <si>
    <t>แบบสรุปผลการดำเนินการจัดซื้อจัดจ้างในรอบเดือนกุมภาพันธ์</t>
  </si>
  <si>
    <t>จ้างเหมาบริการ ซ่อมเครื่องสำรองไฟ</t>
  </si>
  <si>
    <t>ใบสั่งจ้างที่ 19/2568ลว.6 ก.พ.68</t>
  </si>
  <si>
    <t>ร้านเจ๊กกี้คอม ราคาที่เสนอ 1,700 บาท</t>
  </si>
  <si>
    <t>ร้านเจ๊กกี้คอม  1,700 บาท</t>
  </si>
  <si>
    <t>จ้างเหมาซ่อมแซมวัสดุคอมพิวเตอร์</t>
  </si>
  <si>
    <t>ร้าน ดีคอมเวอร์ค ราคาที่เสนอ 2,500 บาท</t>
  </si>
  <si>
    <t>ใบสั่งจ้างที่ 20/2568ลว.24 ก.พ.68</t>
  </si>
  <si>
    <t>ร้าน D โฟร์ก็อปปี้ ราคาที่เสนอ 4,000 บาท</t>
  </si>
  <si>
    <t>ร้าน D โฟร์ก็อปปี้  4,000 บาท</t>
  </si>
  <si>
    <t>ใบสั่งจ้างที่ 21/2568ลว.27 ก.พ.68</t>
  </si>
  <si>
    <t>จัดซื้อโคมไฟพร้อมติดตั้งม.1-16</t>
  </si>
  <si>
    <t>หจก.อีซี่วินพลัส ราคาที่เสนอ 200,000 บาท</t>
  </si>
  <si>
    <t>หจก.อีซี่วินพลัส  200,000 บาท</t>
  </si>
  <si>
    <t>ใบสั่งซื้อที่ 21/2568 ลว.26 ก.พ.68</t>
  </si>
  <si>
    <t>หจก.ดีดี วิทยาภัณฑ์ ราคาที่เสนอ 5,060 บาท</t>
  </si>
  <si>
    <t>หจก.ดีดี วิทยาภัณฑ์  5,060 บาท</t>
  </si>
  <si>
    <t>ใบสั่งซื้อที่ 22/2568ลว.26 ก.พ.68</t>
  </si>
  <si>
    <t>หจก.ดีดี วิทยาภัณฑ์ ราคาที่เสนอ 20,000 บาท</t>
  </si>
  <si>
    <t>หจก.ดีดี วิทยาภัณฑ์  20,000 บาท</t>
  </si>
  <si>
    <t>ใบสั่งซื้อที่ 23/2568ลว.26ก.พ.68</t>
  </si>
  <si>
    <t>โครงการก่อสร้างถนนคอนกรีตเสริมเหล็ก ม.1</t>
  </si>
  <si>
    <t>หจก.ทีจี 101 คอนสตรัคชั่น ราคาที่เสนอ 6,879,500 บาท</t>
  </si>
  <si>
    <t>หจก.ทีจี 101 คอนสตรัคชั่น  6,879,500 บาท</t>
  </si>
  <si>
    <t>ใบสั่งจ้างที่ 29/2568ลว.5 ก.พ.68</t>
  </si>
  <si>
    <t>โครงการซ่อมแซมถนนลูกรัง ม.11</t>
  </si>
  <si>
    <t>หจก.สุเพียร ราคาที่เสนอ 32,000 บาท</t>
  </si>
  <si>
    <t>ใบสั่งจ้างที่ 30/2568ลว.5 ก.พ.68</t>
  </si>
  <si>
    <t xml:space="preserve">จ้างเหมาปรับปรุงเว็บไซต์ อบต.โคกสว่าง </t>
  </si>
  <si>
    <t>ร้านอีสานเว็บดีไซน์ ราคาที่เสนอ 15,000 บาท</t>
  </si>
  <si>
    <t>หจก.สุเพียร  32,000 บาท</t>
  </si>
  <si>
    <t>ร้านอีสานเว็บดีไซน์  15,000 บาท</t>
  </si>
  <si>
    <t>ใบสั่งจ้างที่ 31/2568ลว.24 ก.พ.68</t>
  </si>
  <si>
    <t>จ้างเหมาบริการ งานป้องกันฯ(สำนักปลัด)</t>
  </si>
  <si>
    <t>จ้างเหมาบริการงานป้องกันฯ(สำนักปลัด)</t>
  </si>
  <si>
    <t>จ้างเหมาบริการดูแลทำความสะอาด ภายในสนง.อบต.</t>
  </si>
  <si>
    <t>จ้างเหมาบริการทำความสะอาดและดูแลภูมิทัศน์ภายในอบต.</t>
  </si>
  <si>
    <t>จ้างเหมาบริการทำความสะอาดปรางค์กู่ขุมเงิน</t>
  </si>
  <si>
    <t>จ้างเหมาบริการผู้ดูแลเด็ก ศพด.โคกสว่าง</t>
  </si>
  <si>
    <t>จ้างเหมาบริการเช่าเครื่องถ่ายเอกสาร</t>
  </si>
  <si>
    <t>ครุภัณฑ์ เครื่องกระจายเสียงไร้สาย</t>
  </si>
  <si>
    <t>โครงการปรับปรุงผิวถนนแอสฟัสติก ม.12</t>
  </si>
  <si>
    <t>จัดซื้ออาหารเสริมนม ประจำภาคเรียนที่ 2/2567</t>
  </si>
  <si>
    <t>จ้างเหมาทำความสะอาดปรางค์กู่</t>
  </si>
  <si>
    <t>จ้างเหมาช่วยงานป้องกัน(สำนักปลัด)</t>
  </si>
  <si>
    <t>จ้างเหมาทำความสะอาดศพด.โคกสว่าง</t>
  </si>
  <si>
    <t>จ้างเหมาทำความสะอาดและดูแลภูมิทัศน์ อบต.โคกสว่าง</t>
  </si>
  <si>
    <t>จ้างเหมารถรับ-ส่งนักเรียน ศพด. โคกสว่าง</t>
  </si>
  <si>
    <t>จัดซื้ออาหารเสริมนม ประจำภาคเรียนที่ 1/2568</t>
  </si>
  <si>
    <t>จ้างเหมาเช่าเครื่องถ่ายเอกสาร</t>
  </si>
  <si>
    <t>จ้างเหมาทำความสะอาด ศพด.โคกสว่าง</t>
  </si>
  <si>
    <t>จ้างเหมาทำความสะอาดปรางค์กู่ขุมเงิน</t>
  </si>
  <si>
    <t xml:space="preserve">จ้างเหมาทำความสะอาด ศพด.โคกสว่าง </t>
  </si>
  <si>
    <t>จ้างเหมาช่วยงานป้องกัน (สำนักปลัด)</t>
  </si>
  <si>
    <t>แบบสรุปผลการดำเนินการจัดซื้อจัดจ้างในรอบเดือนมีนาคม</t>
  </si>
  <si>
    <t>จัดซื้อน้ำมันเชื้อเพลิง</t>
  </si>
  <si>
    <t>ร้านนราภรณ์ออยล์ ราคาที่เสนอ 13,600 บาท</t>
  </si>
  <si>
    <t>ร้านนราภรณ์ออยล์  13,600 บาท</t>
  </si>
  <si>
    <t>ร้านนราภรณ์ออยล์ ราคาที่เสนอ 20,400 บาท</t>
  </si>
  <si>
    <t>ใบสั่งซื้อ -</t>
  </si>
  <si>
    <t>ร้านนราภรณ์ออยล์ ราคาที่เสนอ 16,500 บาท</t>
  </si>
  <si>
    <t>จ้างเหมาบุคคลภายนอกสำรวจสุนัขและแมว</t>
  </si>
  <si>
    <t>น.ส.อารียา ใจจุลละ ราคาที่เสนอ 4,800 บาท</t>
  </si>
  <si>
    <t>น.ส.อารียา ใจจุลละ  4,800 บาท</t>
  </si>
  <si>
    <t>ใบสั่งจ้างที่ 22/2568ลว.24 มี.ค.68</t>
  </si>
  <si>
    <t>ใบสั่งจ้างที่ 22/2568ลว.31 มี.ค.68</t>
  </si>
  <si>
    <t>ร้านนราภรณ์ออยล์ ราคาที่เสนอ 13,500 บาท</t>
  </si>
  <si>
    <t>ร้านนราภรณ์ออยล์  13,500 บาท</t>
  </si>
  <si>
    <t>ร้านนราภรณ์ออยล์  16,500 บาท</t>
  </si>
  <si>
    <t>จัดซื้อครุภัณฑ์การเกษตร (เลื่อยโซ่)</t>
  </si>
  <si>
    <t xml:space="preserve">ร้านนราภรณ์การค้า ราคาที่เสนอ 9,900 บาท </t>
  </si>
  <si>
    <t>ใบสั่งซื้อที่ 24/2568ลว.27 มี.ค.68</t>
  </si>
  <si>
    <t>ร้านพัชพาณิชย์ ราคาที่เสนอ 59,000 บาท</t>
  </si>
  <si>
    <t>ร้านพัชพาณิชย์  59,000 บาท</t>
  </si>
  <si>
    <t>จัดซื้อชุด อปพร.(งานป้องกัน)</t>
  </si>
  <si>
    <t>ร้านมีทรัพย์บริการ ราคาที่เสนอ 41,400 บาท</t>
  </si>
  <si>
    <t>ร้านมีทรัพย์บริการ  41,400 บาท</t>
  </si>
  <si>
    <t>ใบสั่งซื้อที่ 26/2568ลว.28 มี.ค.68</t>
  </si>
  <si>
    <t>จัดซื้ออาหารเสริม (นม) รร.และศพด.(ปิดเทอม)</t>
  </si>
  <si>
    <t>จัดซื้ออาหารเสริม(นม)รร.และศพด.</t>
  </si>
  <si>
    <t>ใบสั่งซื้อที่ 12/2568ลว.27 ธ.ค.67</t>
  </si>
  <si>
    <t>สหกรณ์โคนมขอนแก่น ราคาที่เสนอ 52,158.48 บาท</t>
  </si>
  <si>
    <t>สหกรณ์โคนมขอนแก่น 52,158.48 บาท</t>
  </si>
  <si>
    <t>ใบสั่งซื้อที่ 27/2568ลว.31 มี.ค.68</t>
  </si>
  <si>
    <t>โครงการก่อสร้างถนนคอนกรีตเสริมเหล็ก ม.7</t>
  </si>
  <si>
    <t>หจก.ชัยวัฒน์เซ่งฮะเซียง ราคาที่เสนอ 359,000 บาท</t>
  </si>
  <si>
    <t>หจก.ชัยวัฒน์เซ่งฮะเซียง  359,000 บาท</t>
  </si>
  <si>
    <t>ใบสั่งจ้างที่ 33/2568ลว.6 มี.ค.68</t>
  </si>
  <si>
    <t>โครงการก่อสร้างถนนดินลูกรังบดอัด ม.8</t>
  </si>
  <si>
    <t>หจก.สุเพียร ราคาที่เสนอ 59,000 บาท</t>
  </si>
  <si>
    <t>ใบสั่งจ้างที่ 34/2568 ลว.10 มี.ค.68</t>
  </si>
  <si>
    <t>โครงการก่อสร้างถนนดินลูกรังบดอัด ม.5</t>
  </si>
  <si>
    <t>หจก.สุเพียร ราคาที่เสนอ 130,000 บาท</t>
  </si>
  <si>
    <t>หจก.สุเพียร  130,000 บาท</t>
  </si>
  <si>
    <t>ใบสั่งจ้างที่ 35/2568ลว.10 มี.ค.68</t>
  </si>
  <si>
    <t>หจก.สุเพียร ราคาที่เสนอ 129,000 บาท</t>
  </si>
  <si>
    <t>หจก.สุเพียร 129,000 บาท</t>
  </si>
  <si>
    <t>ใบสั่งจ้างที่ 36/2568ลว.10 มี.ค.68</t>
  </si>
  <si>
    <t>โครงการปรับปรุงถนน คสล.ทับด้วยแอสฟัสติก ม.3</t>
  </si>
  <si>
    <t>หจก.เคพี101คอนสตรัคชั่น ราคาที่เสนอ 399,000 บาท</t>
  </si>
  <si>
    <t>หจก.เคพี101คอนสตรัคชั่น  399,000 บาท</t>
  </si>
  <si>
    <t>ใบสั่งจ้างที่ 37/2568ลว.10 มี.ค.68</t>
  </si>
  <si>
    <t>โครงการปรับปรุงถนน คสล.ทับด้วยแอสฟัสติก ม.9</t>
  </si>
  <si>
    <t>หจก.เคพี101คอนสตรัคชั่น ราคาที่เสนอ 375,000 บาท</t>
  </si>
  <si>
    <t>หจก.เคพี101คอนสตรัคชั่น  375,000 บาท</t>
  </si>
  <si>
    <t>ใบสั่งจ้างที่ 38/2568ลว.10 มี.ค.68</t>
  </si>
  <si>
    <t>โครงการปรับปรุงซ่อมแซมงานวางท่อถมดินภายในเขต อบต.</t>
  </si>
  <si>
    <t>หจก.สุเพียร ราคาที่เสนอ 177,900 บาท</t>
  </si>
  <si>
    <t>หจก.สุเพียร  177,900 บาท</t>
  </si>
  <si>
    <t>ใบสั่งจ้างที่ 39/2568ลว.11 มี.ค.68</t>
  </si>
  <si>
    <t>โครงการปรับปรุงต่อเติมอาคาร อบต.โคกสว่าง</t>
  </si>
  <si>
    <t>ร้านนันท์ณภัสการค้า ราคาที่เสนอ 500,000 บาท</t>
  </si>
  <si>
    <t>ใบสั่งจ้างที่ 40/2568ลว.11 มี.ค.68</t>
  </si>
  <si>
    <t xml:space="preserve">จ้างเหมาซ่อมแซมเครื่องปรับอากาศ(กษ) </t>
  </si>
  <si>
    <t>ร้านเอแอร์เซอร์วิส ราคาที่เสนอ 7,250 บาท</t>
  </si>
  <si>
    <t>ร้านเอแอร์เซอร์วิส  7,250 บาท</t>
  </si>
  <si>
    <t>ใบสั่งจ้างที่ 41/2568ลว.18 มี.ค.68</t>
  </si>
  <si>
    <t>ใบสั่งจ้างที่ 42/2568ลว.27 มี.ค.68</t>
  </si>
  <si>
    <t>จ้างเหมาซ่อมแซมรถยนต์ทะเบียน 81-8839</t>
  </si>
  <si>
    <t>แบบสรุปผลการดำเนินการจัดซื้อจัดจ้างในรอบเดือนเมษายน</t>
  </si>
  <si>
    <t>ร้านมั่นคงกิจซัพพลาย ราคาที่เสนอ 6,500 บาท</t>
  </si>
  <si>
    <t>ร้านมั่นคงกิจซัพพลาย  6,500 บาท</t>
  </si>
  <si>
    <t>ใบสั่งจ้างที่ 23/2568ลว.4 เม.ย.68</t>
  </si>
  <si>
    <t>จัดซื้อน้ำดื่ม(จุดบริการช่วงเทศกาลสงกรานต์)</t>
  </si>
  <si>
    <t>จัดจ้างสถานที่(จุดบริการช่วงเทศกาลสงกรานต์)</t>
  </si>
  <si>
    <t>ร้านสมไทย ราคาที่เสนอ 600 บาท</t>
  </si>
  <si>
    <t>ร้านสมไทย  600 บาท</t>
  </si>
  <si>
    <t>ใบสั่งจ้างที่ 24/2568ลว.4 เม.ย.68</t>
  </si>
  <si>
    <t>จัดจ้างทำป้ายไวนิล(จุดบริการช่วงเทศกาลสงกรานต์)</t>
  </si>
  <si>
    <t>นายยอดธนัย ชนะธร ราคาที่เสนอ 4,000 บาท</t>
  </si>
  <si>
    <t>นางคำพุด โยควัฒน์  2,500 บาท</t>
  </si>
  <si>
    <t>นายยอดธนัย ชนะธร  4,000 บาท</t>
  </si>
  <si>
    <t>ใบสั่งจ้างที่ 25/2568ลว.9 เม.ย.68</t>
  </si>
  <si>
    <t>จ้างเหมาจัดทำป้ายโครงการป้องกันโรคพิษสุนัขบ้า</t>
  </si>
  <si>
    <t>นายชัยทอง กาญจนศิริรัตน์ ราคาที่เสนอ 600 บาท</t>
  </si>
  <si>
    <t>นายชัยทอง กาญจนศิริรัตน์  600 บาท</t>
  </si>
  <si>
    <t>ใบสั่งจ้างที่ 26/2568ลว.21 เม.ย.68</t>
  </si>
  <si>
    <t>จ้างเหมาบุคคลภายนอก(กองการศึกษา)</t>
  </si>
  <si>
    <t>นายสิทธิโชค ขาวสะอาด ราคาที่เสนอ 6,500 บาท</t>
  </si>
  <si>
    <t>ใบสั่งจ้างที่ 27/2568ลว.29 เม.ย.68</t>
  </si>
  <si>
    <t>ใบสั่งจ้างที่ 28/2568ลว.30 เม.ย.68</t>
  </si>
  <si>
    <t>ร้านนราภรณ์ออยล์ ราคาที่เสนอ 18,200 บาท</t>
  </si>
  <si>
    <t>ร้านนราภรณ์ออยล์  18,200 บาท</t>
  </si>
  <si>
    <t>จัดซื้อวัสดุเคมี อุปกรณ์ น้ำมันเชื้อเพลิงตามโครงการป้องกันโรคไข้เลือดออก</t>
  </si>
  <si>
    <t xml:space="preserve">ร้านบิ๊กทู เซนเตอร์ ราคาที่เสนอ 105,300 บาท </t>
  </si>
  <si>
    <t>ใบสั่งซื้อที่ 28/2568ลว.4 เม.ย.68</t>
  </si>
  <si>
    <t>จัดซื้อวัคซีนป้องกันโรคพิษสุนัขบ้า</t>
  </si>
  <si>
    <t>ร้านโชคประเสริฐพาณิชย์ ราคาที่เสนอ 64,000 บาท</t>
  </si>
  <si>
    <t>ร้านโชคประเสริฐพาณิชย์  64,000 บาท</t>
  </si>
  <si>
    <t>ใบสั่งซื้อที่ 29/2568ลว.21 เม.ย.68</t>
  </si>
  <si>
    <t>วัสดุคอมพิวเตอร์ (กองการศึกษา)</t>
  </si>
  <si>
    <t>ร้าน เบสท์บุ๊คเซ็นเตอร์ ราคาที่เสนอ 8,000 บาท</t>
  </si>
  <si>
    <t>ใบสั่งซื้อที่ 30/2568ลว.24 เม.ย.68</t>
  </si>
  <si>
    <t>ครุภัณฑ์เครื่องขยายเสียงแบบลากจูง (กองการศึกษา)</t>
  </si>
  <si>
    <t>ร้าน เบสท์บุ๊คเซ็นเตอร์ ราคาที่เสนอ 15,000 บาท</t>
  </si>
  <si>
    <t>ร้าน เบสท์บุ๊คเซ็นเตอร์  15,000 บาท</t>
  </si>
  <si>
    <t>ใบสั่งซื้อที่ 31/2568ลว.14 เม.ย.68</t>
  </si>
  <si>
    <t>ครุภณฑ์เครื่องพ่นหมอกควัน (งานสาธารณสุข)</t>
  </si>
  <si>
    <t>ใบสั่งซื้อที่ 32/2568ลว.24 เม.ย.68</t>
  </si>
  <si>
    <t>จ้างเหมาบุคคลภายนอก(ฉีดวัคซีนป้องกันโรคพิษสุนัขบ้า)</t>
  </si>
  <si>
    <t>น.ส.มณีรัตน์ กาลิม ราคาที่เสนอ 8,000 บาท</t>
  </si>
  <si>
    <t>น.ส.มณีรัตน์ กาลิม  8,000 บาท</t>
  </si>
  <si>
    <t>ใบสั่งจ้างที่ 43/2568 ลว.21 เม.ย.68</t>
  </si>
  <si>
    <t>จ้างเหมารถตู้รับ-ส่งโครงการอบรมบุคลากร อบต.โคกสว่าง</t>
  </si>
  <si>
    <t>นายคำพูล แก้วสีสุก ราคาที่เสนอ 16,800 บาท</t>
  </si>
  <si>
    <t>ใบสั่งจ้างที่ 44/2568ลว.29 เม.ย.68</t>
  </si>
  <si>
    <t>แบบสรุปผลการดำเนินการจัดซื้อจัดจ้างในรอบเดือนพฤษภาคม</t>
  </si>
  <si>
    <t>จ้างเหมาซ่อมบำรุงรถยนต์กู้ชีพ(สำนักปลัด)</t>
  </si>
  <si>
    <t>ร้านทวีมอเตอร์ ราคาที่เสนอ 2,450 บาท</t>
  </si>
  <si>
    <t>ร้านทวีมอเตอร์  2,450 บาท</t>
  </si>
  <si>
    <t>ใบสั่งจ้างที่ 29/2568ลว.22 พ.ค.68</t>
  </si>
  <si>
    <t>จ้างเหมาจัดทำป้ายไวนิลโครงการป้องกันโรคไข้เลือดออก</t>
  </si>
  <si>
    <t>ใบสั่งจ้างที่ 30/2568ลว.22 พ.ค.68</t>
  </si>
  <si>
    <t>ใบสั่งจ้างที่ 31/2568ลว.28 พ.ค.68</t>
  </si>
  <si>
    <t>ร้านนราภรณ์ออยล์ ราคาที่เสนอ 14,500 บาท</t>
  </si>
  <si>
    <t>ร้านนราภรณ์ออยล์  14,500 บาท</t>
  </si>
  <si>
    <t>จัดซื้อครุภัณฑ์คอมพิวเตอร์ ตั้งโต๊ะ(กองการศึกษา)</t>
  </si>
  <si>
    <t xml:space="preserve">ร้านดีคอมเวอร์ค ราคาที่เสนอ 24,000 บาท </t>
  </si>
  <si>
    <t xml:space="preserve">ร้านดีคอมเวอร์ค  24,000 บาท </t>
  </si>
  <si>
    <t>ใบสั่งซื้อที่ 30/2568ลว.20 พ.ค.68</t>
  </si>
  <si>
    <t>วัสดุเชื้อเพลิงเพื่อฉีดพ่นหมอกควัน (สำนักปลัด)</t>
  </si>
  <si>
    <t>ร้านนราภรณ์ออยล์ ราคาที่เสนอ 18,080.50 บาท</t>
  </si>
  <si>
    <t>ใบสั่งซื้อที่ 34/2568ลว.22 พ.ค.68</t>
  </si>
  <si>
    <t>จ้างเหมาซ่อมแซมรถยนต์(รถดับเพลิง)</t>
  </si>
  <si>
    <t>อู่เลิศล้ำเจริญยนต์ ราคาที่เสนอ 5,240 บาท</t>
  </si>
  <si>
    <t>ใบสั่งจ้างที่ 45/2568ลว.8 พ.ค.68</t>
  </si>
  <si>
    <t>จ้างเหมาปรับปรุงซ่อมแซมปะปา ม.16</t>
  </si>
  <si>
    <t>ร้านสังวาลย์ เฮงพาณิชย์ ราคาที่เสนอ 74,680 บาท</t>
  </si>
  <si>
    <t>ร้านสังวาลย์ เฮงพาณิชย์  74,680 บาท</t>
  </si>
  <si>
    <t>ใบสั่งจ้างที่ 46/2568ลว.20 พ.ค.68</t>
  </si>
  <si>
    <t>จ้างเหมาซ่อมแซมขุดร่องระบายน้ำพร้อมวางท่อ ม.10</t>
  </si>
  <si>
    <t>หจก.สุเพียร ราคาที่เสนอ 23,600 บาท</t>
  </si>
  <si>
    <t>หจก.สุเพียร  23,600 บาท</t>
  </si>
  <si>
    <t>ใบสั่งซื้อที่ 47/2568ลว.22 พ.ค.68</t>
  </si>
  <si>
    <t>จ้างเหมาบุคคลภายนอก(ฉีดพ่นหมอกควันกำจัดยุงลาย)</t>
  </si>
  <si>
    <t>นางดวงพร อินทะศรี ราคาที่เสนอ 8,000 บาท</t>
  </si>
  <si>
    <t>นางดวงพร อินทะศรี  8,000 บาท</t>
  </si>
  <si>
    <t>ใบสั่งจ้างที่ 48/2568 ลว.22 พ.ค.68</t>
  </si>
  <si>
    <t>แบบสรุปผลการดำเนินการจัดซื้อจัดจ้างในรอบเดือนมิถุนายน</t>
  </si>
  <si>
    <t>ใบสั่งจ้างที่ 32/2568ลว.30 มิ.ย.68</t>
  </si>
  <si>
    <t>จัดซื้ออาหารเสริม (นม)ภาคเรียนที่1/2568</t>
  </si>
  <si>
    <t>บริษัท เทียนขำแดรี่คอร์ปอเรชั่น ราคาที่เสนอ 47,416.80 บาท</t>
  </si>
  <si>
    <t>บริษัท เทียนขำแดรี่คอร์ปอเรชั่น  47,416.80 บาท</t>
  </si>
  <si>
    <t>ใบสั่งซื้อที่ 35/2568ลว.5 มิ.ย.68</t>
  </si>
  <si>
    <t>จัดซื้ออาหารเสริม (นม)ภาคเรียนที่1/2568ไตรมาสที่4</t>
  </si>
  <si>
    <t>บริษัท เทียนขำแดรี่คอร์ปอเรชั่น ราคาที่เสนอ 86,277.96 บาท</t>
  </si>
  <si>
    <t>ใบสั่งซื้อที่ 36/2568ลว.30 มิ.ย.68</t>
  </si>
  <si>
    <t>หจก.เคพี101คอนสตรัคชั่น ราคาที่เสนอ 383,000 บาท</t>
  </si>
  <si>
    <t>ใบสั่งจ้างที่ 51/2568ลว.17 มิ.ย.68</t>
  </si>
  <si>
    <t>โครงการปรับปรุงผิวถนนคสล.ทับด้วยแอสฟัสท์ติก ม.4</t>
  </si>
  <si>
    <t>โครงการปรับปรุงผิวถนนคสล.ทับด้วยแอสฟัสท์ติก ม.5</t>
  </si>
  <si>
    <t>หจก.เคพี101คอนสตรัคชั่น ราคาที่เสนอ 168,000บาท</t>
  </si>
  <si>
    <t>ใบสั่งจ้างที่ 52/2568ลว.17 มิ.ย.68</t>
  </si>
  <si>
    <t>หจก.เคพี101คอนสตรัคชั่น  383,000 บาท</t>
  </si>
  <si>
    <t>หจก.เคพี101คอนสตรัคชั่น 168,000บาท</t>
  </si>
  <si>
    <t>นายสิทธิโชค ขาวสะอาด  6,500 บาท</t>
  </si>
  <si>
    <t>หจก.เคพี101คอนสตรัคชั่น ราคาที่เสนอ 194,000บาท</t>
  </si>
  <si>
    <t>หจก.เคพี101คอนสตรัคชั่น 194,000 บาท</t>
  </si>
  <si>
    <t>ใบสั่งซื้อที่ 53/2568ลว.17 มิ.ย.68</t>
  </si>
  <si>
    <t>โครงการปรับปรุงผิวถนนคสล.ทับด้วยแอสฟัสท์ติก ม.6</t>
  </si>
  <si>
    <t>โครงการปรับปรุงผิวถนนคสล.ทับด้วยแอสฟัสท์ติก ม.7</t>
  </si>
  <si>
    <t>หจก.เคพี101คอนสตรัคชั่น ราคาที่เสนอ 394,000 บาท</t>
  </si>
  <si>
    <t>หจก.เคพี101คอนสตรัคชั่น 394,000 บาท</t>
  </si>
  <si>
    <t>ใบสั่งจ้างที่ 54/2568 ลว.17 มิ.ย.68</t>
  </si>
  <si>
    <t>หจก.เคพี101คอนสตรัคชั่น ราคาที่เสนอ 204,000 บาท</t>
  </si>
  <si>
    <t>หจก.เคพี101คอนสตรัคชั่น 204,000 บาท</t>
  </si>
  <si>
    <t>ใบสั่งจ้างที่ 55/2568 ลว.17 มิ.ย.68</t>
  </si>
  <si>
    <t>หจก.เคพี101คอนสตรัคชั่น ราคาที่เสนอ 237,000 บาท</t>
  </si>
  <si>
    <t>หจก.เคพี101คอนสตรัคชั่น 237,000 บาท</t>
  </si>
  <si>
    <t>ใบสั่งจ้างที่ 56/2568 ลว.17 มิ.ย.68</t>
  </si>
  <si>
    <t>โครงการปรับปรุงผิวถนนคสล.ทับด้วยแอสฟัสท์ติก ม.12</t>
  </si>
  <si>
    <t>โครงการปรับปรุงผิวถนนคสล.ทับด้วยแอสฟัสท์ติก ม.10</t>
  </si>
  <si>
    <t>หจก.เคพี101คอนสตรัคชั่น ราคาที่เสนอ 196,000 บาท</t>
  </si>
  <si>
    <t>หจก.เคพี101คอนสตรัคชั่น 196,000 บาท</t>
  </si>
  <si>
    <t>ใบสั่งจ้างที่ 57/2568 ลว.17 มิ.ย.68</t>
  </si>
  <si>
    <t>จ้างเหมาปรับสภาพแวดล้อมที่อยู่อาศัยบ้านผู้สูงอายุ(กองสวัสดิการ)</t>
  </si>
  <si>
    <t>นายยอดธนัย  ชนะธร ราคาที่เสนอ 40,000 บาท</t>
  </si>
  <si>
    <t>นายยอดธนัย  ชนะธร  40,000 บาท</t>
  </si>
  <si>
    <t>จ้างเหมาซ่อมบำรุงรถยนต์ส่วนกลางจำนวน3คัน(สำนักปลัด)</t>
  </si>
  <si>
    <t>อู่เลิศล้ำเจริญยนต์ ราคาที่เสนอ 47,600 บาท</t>
  </si>
  <si>
    <t>อู่เลิศล้ำเจริญยนต์  47,600 บาท</t>
  </si>
  <si>
    <t>ใบสั่งจ้างที่ 59/2568 ลว.30 มิ.ย.68</t>
  </si>
  <si>
    <t>ใบสั่งจ้างที่ 58/2568 ลว.30 มิ.ย.68</t>
  </si>
  <si>
    <t>จ้างเหมารถรับ-ส่งนักเรียน ศพด.โคกสว่าง</t>
  </si>
  <si>
    <t>นายบุญเรียน จำปายศ ราคาที่เสนอ 11,000 บาท</t>
  </si>
  <si>
    <t>นายบุญเรียน จำปายศ  11,000 บาท</t>
  </si>
  <si>
    <t>ใบสั่งจ้างที่ 60/2568 ลว.30 มิ.ย.68</t>
  </si>
  <si>
    <t>ร้านนราภรณ์ออยล์  18,080.50 บาท</t>
  </si>
  <si>
    <t xml:space="preserve">ร้านบิ๊กทู เซนเตอร์  105,300 บาท </t>
  </si>
  <si>
    <t>ร้าน เบสท์บุ๊คเซ็นเตอร์  8,000 บาท</t>
  </si>
  <si>
    <t>ร้านนันท์ณภัสการค้า  500,000 บาท</t>
  </si>
  <si>
    <t xml:space="preserve">ร้านนราภรณ์การค้า  9,900 บาท </t>
  </si>
  <si>
    <t>ร้าน ดีคอมเวอร์ค  2,500 บาท</t>
  </si>
  <si>
    <t>ร้านนราภรณ์ออยล์  20,400 บาท</t>
  </si>
  <si>
    <t>ร้านเอส ที อาร์ต 3,750 บาท</t>
  </si>
  <si>
    <t>ใบสั่งจ้างที่ 34/2568ลว.30 ก.ค.68</t>
  </si>
  <si>
    <t>ร้านนราภรณ์ออยล์ ราคาที่เสนอ 14,900 บาท</t>
  </si>
  <si>
    <t>ร้านนราภรณ์ออยล์  14,900 บาท</t>
  </si>
  <si>
    <t>บริษัท เทียนขำแดรี่คอร์ปอเรชั่น  86,277.96 บาท</t>
  </si>
  <si>
    <t>ครุภัณฑ์คอมเตอร์โน๊ตบุ๊ค(สป)</t>
  </si>
  <si>
    <t>ร้านเจ็กกี้คอม ราคาที่เสนอ 24,000 บาท</t>
  </si>
  <si>
    <t>ร้านเจ็กกี้คอม  24,000 บาท</t>
  </si>
  <si>
    <t>ใบสั่งซื้อที่ 37/2568ลว.24 ก.ค.68</t>
  </si>
  <si>
    <t>วัสดุสำนักงาน (กองช่าง)</t>
  </si>
  <si>
    <t>หจก.ดีดี วิทยาภัณฑ์ ราคาที่เสนอ 16,394 บาท</t>
  </si>
  <si>
    <t>หจก.ดีดี วิทยาภัณฑ์  16,394 บาท</t>
  </si>
  <si>
    <t>ใบสั่งซื้อที่ 38/2568ลว.24 ก.ค.68</t>
  </si>
  <si>
    <t>ครุภัณฑ์สำนักงาน (สำนักปลัด)</t>
  </si>
  <si>
    <t>หจก.มิลเจริญออฟฟิศเซ็นเตอร์ ราคาที่เสนอ 23,700 บาท</t>
  </si>
  <si>
    <t>หจก.มิลเจริญออฟฟิศเซ็นเตอร์  23,700 บาท</t>
  </si>
  <si>
    <t>ใบสั่งจ้างที่ 39/2568ลว.25 ก.ค.68</t>
  </si>
  <si>
    <t>จ้างเหมาเปลี่ยนยางรถยนต์(รถดับเพลิง)</t>
  </si>
  <si>
    <t>ร้านพนมไพรการยาง ราคาที่เสนอ 22,000 บาท</t>
  </si>
  <si>
    <t>ร้านพนมไพรการยาง  22,000 บาท</t>
  </si>
  <si>
    <t>ใบสั่งจ้างที่ 61/2568ลว.4 ก.ค.68</t>
  </si>
  <si>
    <t>จ้างเหมาซ่อมแซมกล้องวงจรปิด อบต.โคกสว่าง</t>
  </si>
  <si>
    <t>ร้านไอเทคเซอร์วิส ราคาที่เสนอ 7,480 บาท</t>
  </si>
  <si>
    <t>ร้านไอเทคเซอร์วิส  7,480 บาท</t>
  </si>
  <si>
    <t>ใบสั่งจ้างที่ 62/2568ลว.21 ก.ค.68</t>
  </si>
  <si>
    <t>ใบสั่งจ้างที่ 63/2568 ลว.30 ก.ค.68</t>
  </si>
  <si>
    <t>แบบสรุปผลการดำเนินการจัดซื้อจัดจ้างในรอบเดือนกรกฎาคม</t>
  </si>
  <si>
    <t>แบบสรุปผลการดำเนินการจัดซื้อจัดจ้างในรอบเดือนสิงหาคม</t>
  </si>
  <si>
    <t>จ้างเหมาจัดทำป้ายไวนิลทำเนียบบอร์ดบริหาร</t>
  </si>
  <si>
    <t>นายชัยทอง กาญจนศิริรัตน์ ราคาที่เสนอ 530 บาท</t>
  </si>
  <si>
    <t>นายชัยทอง กาญจนศิริรัตน์  530 บาท</t>
  </si>
  <si>
    <t>จ้างเหมาซ่อมแซมรถยนต์ส่วนกลางทะเบียน นข 3522</t>
  </si>
  <si>
    <t>ร้านบรรจงอิเล็กทรอนิคส์ ราคาที่เสนอ 4,000 บาท</t>
  </si>
  <si>
    <t>ร้านบรรจงอิเล็กทรอนิคส์  4,000 บาท</t>
  </si>
  <si>
    <t>วัสดุสำนักงาน(กองคลัง)</t>
  </si>
  <si>
    <t>หจก.ดีดี วิทยาภัณฑ์ ราคาที่เสนอ 15,000 บาท</t>
  </si>
  <si>
    <t>หจก.ดีดี วิทยาภัณฑ์  15,000 บาท</t>
  </si>
  <si>
    <t>ใบสั่งซื้อที่ 40/2568ลว.1 ส.ค. 68</t>
  </si>
  <si>
    <t>วัสดุสำนักงานบ้านงานครัว (สำนักปลัด)</t>
  </si>
  <si>
    <t>หจก.ดีดี วิทยาภัณฑ์ ราคาที่เสนอ 22,015 บาท</t>
  </si>
  <si>
    <t>หจก.ดีดี วิทยาภัณฑ์  22,015 บาท</t>
  </si>
  <si>
    <t>ใบสั่งซื้อที่ 41/2568ลว.1 ส.ค. 68</t>
  </si>
  <si>
    <t>วัสดุสำนักงาน (สำนักปลัด)ผ้าต่วน</t>
  </si>
  <si>
    <t>ร้านแสงจันทร์ ราคาที่เสนอ 10,000 บาท</t>
  </si>
  <si>
    <t>ร้านแสงจันทร์  10,000 บาท</t>
  </si>
  <si>
    <t>ใบสั่งจ้างที่ 42/2568ลว.6 ส.ค.68</t>
  </si>
  <si>
    <t>ร้านเจริญทรัพย์การค้า ราคาที่เสนอ 28,100 บาท</t>
  </si>
  <si>
    <t>ร้านเจริญทรัพย์การค้า  28,100 บาท</t>
  </si>
  <si>
    <t>ใบสั่งจ้างที่ 43/2568ลว.8 ส.ค.68</t>
  </si>
  <si>
    <t>วัสดุสำนักงาน (กองสวัสดิการ)</t>
  </si>
  <si>
    <t>หจก.ดีดีวิทยาภัณฑ์ ราคาที่เสนอ 14,000 บาท</t>
  </si>
  <si>
    <t>หจก.ดีดีวิทยาภัณฑ์  14,000 บาท</t>
  </si>
  <si>
    <t>ใบสั่งจ้างที่ 44/2568ลว.18 ส.ค.68</t>
  </si>
  <si>
    <t>จ้างเหมางานซ่อมแซมร่องระบายน้ำ ม.10,11,3</t>
  </si>
  <si>
    <t xml:space="preserve">หจก.สุเพียร ราคาที่เสนอ 57,000 บาท </t>
  </si>
  <si>
    <t xml:space="preserve">หจก.สุเพียร  57,000 บาท </t>
  </si>
  <si>
    <t>ใบสั่งจ้างที่ 64/2568 ลว.14 ส.ค.68</t>
  </si>
  <si>
    <t xml:space="preserve"> </t>
  </si>
  <si>
    <t xml:space="preserve"> ใบสั่งจ้างที่ 35/2568ลว.14 ส.ค.68</t>
  </si>
  <si>
    <t>ใบสั่งจ้างที่ 36/2568ลว.27 ส.ค.68</t>
  </si>
  <si>
    <t>ใบสั่งจ้างที่ 37/2568ลว.29 ส.ค.68</t>
  </si>
  <si>
    <t>แบบสรุปผลการดำเนินการจัดซื้อจัดจ้างในรอบเดือนกันยายน</t>
  </si>
  <si>
    <t xml:space="preserve"> จ้างเหมาซ่อมแซมเครื่องปรับอากาศ (กองการศึกษา)</t>
  </si>
  <si>
    <t>ร้านเอแอร์เซอร์วิส ราคาที่เสนอ 3,850 บาท</t>
  </si>
  <si>
    <t>ร้านเอแอร์เซอร์วิส  3,850 บาท</t>
  </si>
  <si>
    <t xml:space="preserve"> ใบสั่งจ้างที่ 38/2568ลว.3 ก.ย.68</t>
  </si>
  <si>
    <t>จ้างเหมาจัดทำป้ายไวนิลประชาสัมพันธ์ห้ามทิ้งขยะ (สำนักปลัด)</t>
  </si>
  <si>
    <t>ร้านเอสทีอาร์ต ราคาที่เสนอ 600 บาท</t>
  </si>
  <si>
    <t>ร้านเอสทีอาร์ต  600 บาท</t>
  </si>
  <si>
    <t>ใบสั่งจ้างที่ 39/2568ลว.16 ก.ย.68</t>
  </si>
  <si>
    <t>จัดซื้อวัสดุคอมพิวเตอร์(กองคลัง)</t>
  </si>
  <si>
    <t>ร้านเจ็กกี้คอม ราคาที่เสนอ 3,600 บาท</t>
  </si>
  <si>
    <t>ร้านเจ็กกี้คอม  3,600 บาท</t>
  </si>
  <si>
    <t>ใบสั่งซื้อที่ 40/2568ลว.16 ก.ย.68</t>
  </si>
  <si>
    <t>จัดซื้อวัสสำนักงาน (กองคลัง)</t>
  </si>
  <si>
    <t>หจก.ดีดี วิทยาภัณฑ์ ราคาที่เสนอ 4,992 บาท</t>
  </si>
  <si>
    <t>หจก.ดีดี วิทยาภัณฑ์  4,992 บาท</t>
  </si>
  <si>
    <t>ใบสั่งซื้อที่ 41/2568ลว.16 ก.ย.68</t>
  </si>
  <si>
    <t>จ้างเหมาเข้ารูปเล่มข้อบัญญัติ (สำนักปลัด)</t>
  </si>
  <si>
    <t>ร้าน อารดาก็อปปี้ ราคาที่เสนอ 3,300 บาท</t>
  </si>
  <si>
    <t>ร้าน อารดาก็อปปี้  3,300 บาท</t>
  </si>
  <si>
    <t>ใบสั่งจ้างที่ 43/2568ลว.19 ก.ย.68</t>
  </si>
  <si>
    <t>จัดซื้อวัสดุสำนักงาน (สำนักปลัด)</t>
  </si>
  <si>
    <t>หจก.ดีดี วิทยาภัณฑ์ ราคาที่เสนอ 49,200 บาท</t>
  </si>
  <si>
    <t>หจก.ดีดี วิทยาภัณฑ์  49,200 บาท</t>
  </si>
  <si>
    <t>ใบสั่งจ้างที่ 45/2568 ลว.9 ก.ย.68</t>
  </si>
  <si>
    <t>จัดซื้อวัสดุไฟฟ้าแ ละวิทยุ (สำนักปลัด)</t>
  </si>
  <si>
    <t>หจก.ดีดี วิทยาภัณฑ์ ราคาที่เสนอ 5,000 บาท</t>
  </si>
  <si>
    <t>หจก.ดีดี วิทยาภัณฑ์  5,000 บาท</t>
  </si>
  <si>
    <t>ใบสั่งซื้อที่ 46/2568ลว.9 ก.ย. 68</t>
  </si>
  <si>
    <t>จัดซื้อวัสดุคอมพิวเตอร์ (สำนักปลัด)</t>
  </si>
  <si>
    <t>ร้านเจ็กกี้คอม ราคาที่เสนอ 9,980 บาท</t>
  </si>
  <si>
    <t>ร้านเจ็กกี้คอม 9,980 บาท</t>
  </si>
  <si>
    <t>ใบสั่งซื้อที่ 47/2568ลว.9 ก.ย.68</t>
  </si>
  <si>
    <t>จ้างเหมารถโดยสาร ตามโครงการเกษตรทฤษฎีใหม่)</t>
  </si>
  <si>
    <t>ร้านคุณวิทย์การท่องเที่ยว ราคาที่เสนอ 17,000 บาท</t>
  </si>
  <si>
    <t>ร้านคุณวิทย์การท่องเที่ยว  17,000 บาท</t>
  </si>
  <si>
    <t>ใบสั่งจ้างที่ 65/2568ลว.8 ก.ย.68</t>
  </si>
  <si>
    <t>โครงการปรับปรุงอาคารสำนักงาน อบต.โคกสสว่าง</t>
  </si>
  <si>
    <t>หจก.จำปา ราคาที่เสนอ 1,220,000 บาท</t>
  </si>
  <si>
    <t>หจก.จำปา  1,220,000 บาท</t>
  </si>
  <si>
    <t>ใบสั่งจ้างที่ 67/2568ลว.19 ก.ย.68</t>
  </si>
  <si>
    <t>จ้างเหมาซ่อมแซมเครื่องปรับอากาศ (สำนักปลัด)</t>
  </si>
  <si>
    <t>ร้านเอแอร์เซอร์วิส ราคาที่เสนอ 7,950 บาท</t>
  </si>
  <si>
    <t>ร้านเอแอร์เซอร์วิส  7,950 บาท</t>
  </si>
  <si>
    <t>ใบสั่งจ้างที่ 68/2568 ลว.19 ก.ย.68</t>
  </si>
  <si>
    <t>องค์การบริหารส่วนตำบลโคกสว่าง</t>
  </si>
  <si>
    <t>นายสดวก ยอดวงษ์  7,500 บาท</t>
  </si>
  <si>
    <t>ใบสั่งจ้างที่ 4/2568ลว.1ต.ค.67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</si>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</sst>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24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sz val="10"/>
      <color rgb="FF000000"/>
      <name val="Arial"/>
      <scheme val="minor"/>
    </font>
    <font>
      <sz val="8"/>
      <name val="Arial"/>
      <scheme val="minor"/>
    </font>
    <font>
      <sz val="12"/>
      <name val="TH Sarabun PSK"/>
    </font>
    <font>
      <b/>
      <sz val="20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vertical="top"/>
    </xf>
    <xf numFmtId="4" fontId="6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5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/>
    <xf numFmtId="0" fontId="14" fillId="0" borderId="0" xfId="0" applyFont="1"/>
    <xf numFmtId="0" fontId="12" fillId="0" borderId="6" xfId="0" applyFont="1" applyBorder="1" applyAlignment="1">
      <alignment horizontal="center"/>
    </xf>
    <xf numFmtId="0" fontId="15" fillId="0" borderId="6" xfId="0" applyFont="1" applyBorder="1"/>
    <xf numFmtId="0" fontId="14" fillId="0" borderId="6" xfId="0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43" fontId="6" fillId="0" borderId="5" xfId="1" applyFont="1" applyBorder="1" applyAlignment="1">
      <alignment vertical="top"/>
    </xf>
    <xf numFmtId="0" fontId="1" fillId="0" borderId="0" xfId="0" applyFont="1" applyAlignment="1">
      <alignment horizontal="center" vertical="center"/>
    </xf>
    <xf numFmtId="0" fontId="0" fillId="0" borderId="0" xfId="0"/>
    <xf numFmtId="0" fontId="22" fillId="0" borderId="5" xfId="0" applyFont="1" applyBorder="1" applyAlignment="1">
      <alignment vertical="top"/>
    </xf>
    <xf numFmtId="0" fontId="1" fillId="0" borderId="0" xfId="0" applyFont="1" applyAlignment="1">
      <alignment horizontal="center" vertical="center"/>
    </xf>
    <xf numFmtId="0" fontId="0" fillId="0" borderId="0" xfId="0"/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vertical="top"/>
    </xf>
    <xf numFmtId="43" fontId="6" fillId="0" borderId="2" xfId="1" applyFont="1" applyBorder="1" applyAlignment="1">
      <alignment vertical="top"/>
    </xf>
    <xf numFmtId="4" fontId="6" fillId="0" borderId="2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/>
    <xf numFmtId="0" fontId="6" fillId="0" borderId="6" xfId="0" applyFont="1" applyBorder="1" applyAlignment="1">
      <alignment vertical="top"/>
    </xf>
    <xf numFmtId="43" fontId="6" fillId="0" borderId="6" xfId="1" applyFont="1" applyBorder="1" applyAlignment="1">
      <alignment vertical="top"/>
    </xf>
    <xf numFmtId="4" fontId="6" fillId="0" borderId="6" xfId="0" applyNumberFormat="1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/>
    <xf numFmtId="0" fontId="1" fillId="0" borderId="0" xfId="0" applyFont="1" applyAlignment="1">
      <alignment horizontal="center" vertical="center"/>
    </xf>
    <xf numFmtId="0" fontId="0" fillId="0" borderId="0" xfId="0"/>
    <xf numFmtId="43" fontId="14" fillId="0" borderId="6" xfId="1" applyFont="1" applyBorder="1" applyAlignment="1">
      <alignment horizontal="center"/>
    </xf>
    <xf numFmtId="43" fontId="14" fillId="0" borderId="6" xfId="1" applyFont="1" applyBorder="1"/>
    <xf numFmtId="43" fontId="12" fillId="0" borderId="6" xfId="1" applyFont="1" applyBorder="1" applyAlignment="1">
      <alignment horizontal="center"/>
    </xf>
    <xf numFmtId="49" fontId="12" fillId="0" borderId="6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590551</xdr:colOff>
      <xdr:row>13</xdr:row>
      <xdr:rowOff>47624</xdr:rowOff>
    </xdr:from>
    <xdr:to>
      <xdr:col>11</xdr:col>
      <xdr:colOff>495300</xdr:colOff>
      <xdr:row>20</xdr:row>
      <xdr:rowOff>142874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90551" y="3895724"/>
          <a:ext cx="9382124" cy="12287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a:t>
          </a:r>
          <a:endParaRPr lang="en-US" sz="1600" b="0" i="0" u="none" strike="noStrike" baseline="0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a:t>
          </a:r>
          <a:endParaRPr lang="en-US" sz="1600" b="0" i="0" u="none" strike="noStrike" baseline="0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3. ระบบ </a:t>
          </a:r>
          <a:r>
            <a:rPr lang="en-US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e-GP </a:t>
          </a: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a:t>
          </a:r>
          <a:endParaRPr lang="en-US" sz="1600" b="0" i="0" u="none" strike="noStrike" baseline="0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a:t>
          </a:r>
        </a:p>
      </xdr:txBody>
    </xdr:sp>
    <xdr:clientData/>
  </xdr:twoCellAnchor>
  <xdr:twoCellAnchor>
    <xdr:from>
      <xdr:col>0</xdr:col>
      <xdr:colOff>609599</xdr:colOff>
      <xdr:row>23</xdr:row>
      <xdr:rowOff>0</xdr:rowOff>
    </xdr:from>
    <xdr:to>
      <xdr:col>6</xdr:col>
      <xdr:colOff>295275</xdr:colOff>
      <xdr:row>29</xdr:row>
      <xdr:rowOff>19050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609599" y="5600700"/>
          <a:ext cx="6115051" cy="990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1. การวางแผนการจัดซื้อจัดจ้าง และติดตามผลการดำเนินการการจัดซื้อจัดจ้าง </a:t>
          </a:r>
          <a:endParaRPr lang="en-US" sz="1600" b="0" i="0" u="none" strike="noStrike" baseline="0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2. ผู้ต้องการใช้พัสดุต้องกำหนดรายละเอียดของพัสดุที่ต้องการใช้ครบถ้วนชัดเจน</a:t>
          </a:r>
          <a:endParaRPr lang="en-US" sz="1600" b="0" i="0" u="none" strike="noStrike" baseline="0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3. มอบหมายเจ้าหน้าที่ผู้ปฏิบัติงานเข้ารับการฝึกอบรมเพื่อศึกษาข้อกฎหมาย ระเบียบ หนังสือสั่งการ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H30" sqref="H30"/>
    </sheetView>
  </sheetViews>
  <sheetFormatPr defaultRowHeight="12.75"/>
  <cols>
    <col min="4" max="4" width="40" customWidth="1"/>
    <col min="5" max="5" width="9.7109375" customWidth="1"/>
    <col min="6" max="6" width="19.28515625" customWidth="1"/>
  </cols>
  <sheetData>
    <row r="1" spans="1:15" ht="24.75" customHeight="1">
      <c r="A1" s="68" t="s">
        <v>59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43"/>
      <c r="N1" s="43"/>
      <c r="O1" s="43"/>
    </row>
    <row r="2" spans="1:15" ht="27" customHeight="1">
      <c r="A2" s="69" t="s">
        <v>626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42"/>
      <c r="N2" s="42"/>
      <c r="O2" s="42"/>
    </row>
    <row r="3" spans="1:15" ht="25.5" customHeight="1">
      <c r="A3" s="68" t="s">
        <v>47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43"/>
      <c r="N3" s="43"/>
      <c r="O3" s="43"/>
    </row>
    <row r="4" spans="1:15" ht="23.25">
      <c r="A4" s="36" t="s">
        <v>48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 ht="21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5" ht="21">
      <c r="A6" s="37"/>
      <c r="B6" s="37"/>
      <c r="C6" s="37"/>
      <c r="D6" s="38" t="s">
        <v>49</v>
      </c>
      <c r="E6" s="38" t="s">
        <v>50</v>
      </c>
      <c r="F6" s="38" t="s">
        <v>51</v>
      </c>
      <c r="G6" s="37"/>
      <c r="H6" s="37"/>
      <c r="I6" s="37"/>
      <c r="J6" s="37"/>
      <c r="K6" s="37"/>
      <c r="L6" s="37"/>
      <c r="M6" s="37"/>
      <c r="N6" s="37"/>
      <c r="O6" s="37"/>
    </row>
    <row r="7" spans="1:15" ht="23.25">
      <c r="A7" s="37"/>
      <c r="B7" s="37"/>
      <c r="C7" s="37"/>
      <c r="D7" s="39" t="s">
        <v>52</v>
      </c>
      <c r="E7" s="40"/>
      <c r="F7" s="64"/>
      <c r="G7" s="37"/>
      <c r="H7" s="37"/>
      <c r="I7" s="37"/>
      <c r="J7" s="37"/>
      <c r="K7" s="37"/>
      <c r="L7" s="37"/>
      <c r="M7" s="37"/>
      <c r="N7" s="37"/>
      <c r="O7" s="37"/>
    </row>
    <row r="8" spans="1:15" ht="23.25">
      <c r="A8" s="37"/>
      <c r="B8" s="37"/>
      <c r="C8" s="37"/>
      <c r="D8" s="39" t="s">
        <v>53</v>
      </c>
      <c r="E8" s="41"/>
      <c r="F8" s="63"/>
      <c r="G8" s="37"/>
      <c r="H8" s="37"/>
      <c r="I8" s="37"/>
      <c r="J8" s="37"/>
      <c r="K8" s="37"/>
      <c r="L8" s="37"/>
      <c r="M8" s="37"/>
      <c r="N8" s="37"/>
      <c r="O8" s="37"/>
    </row>
    <row r="9" spans="1:15" ht="23.25">
      <c r="A9" s="37"/>
      <c r="B9" s="37"/>
      <c r="C9" s="37"/>
      <c r="D9" s="39" t="s">
        <v>54</v>
      </c>
      <c r="E9" s="40">
        <v>216</v>
      </c>
      <c r="F9" s="64">
        <v>9335662.2400000002</v>
      </c>
      <c r="G9" s="37"/>
      <c r="H9" s="37"/>
      <c r="I9" s="37"/>
      <c r="J9" s="37"/>
      <c r="K9" s="37"/>
      <c r="L9" s="37"/>
      <c r="M9" s="37"/>
      <c r="N9" s="37"/>
      <c r="O9" s="37"/>
    </row>
    <row r="10" spans="1:15" ht="23.25">
      <c r="A10" s="37"/>
      <c r="B10" s="37"/>
      <c r="C10" s="37"/>
      <c r="D10" s="39" t="s">
        <v>251</v>
      </c>
      <c r="E10" s="41" t="s">
        <v>629</v>
      </c>
      <c r="F10" s="63">
        <v>21828500</v>
      </c>
      <c r="G10" s="37"/>
      <c r="H10" s="37"/>
      <c r="I10" s="37"/>
      <c r="J10" s="37"/>
      <c r="K10" s="37"/>
      <c r="L10" s="37"/>
      <c r="M10" s="37"/>
      <c r="N10" s="37"/>
      <c r="O10" s="37"/>
    </row>
    <row r="11" spans="1:15" ht="23.25">
      <c r="A11" s="37"/>
      <c r="B11" s="37"/>
      <c r="C11" s="37"/>
      <c r="D11" s="39" t="s">
        <v>55</v>
      </c>
      <c r="E11" s="41"/>
      <c r="F11" s="63"/>
      <c r="G11" s="37"/>
      <c r="H11" s="37"/>
      <c r="I11" s="37"/>
      <c r="J11" s="37"/>
      <c r="K11" s="37"/>
      <c r="L11" s="37"/>
      <c r="M11" s="37"/>
      <c r="N11" s="37"/>
      <c r="O11" s="37"/>
    </row>
    <row r="12" spans="1:15" ht="21">
      <c r="A12" s="37"/>
      <c r="B12" s="37"/>
      <c r="C12" s="37"/>
      <c r="D12" s="38" t="s">
        <v>56</v>
      </c>
      <c r="E12" s="66">
        <f>E9+E10</f>
        <v>222</v>
      </c>
      <c r="F12" s="65">
        <f>SUM(F7:F11)</f>
        <v>31164162.240000002</v>
      </c>
      <c r="G12" s="37"/>
      <c r="H12" s="37"/>
      <c r="I12" s="37"/>
      <c r="J12" s="37"/>
      <c r="K12" s="37"/>
      <c r="L12" s="37"/>
      <c r="M12" s="37"/>
      <c r="N12" s="37"/>
      <c r="O12" s="37"/>
    </row>
    <row r="13" spans="1:15" ht="23.25">
      <c r="A13" s="67" t="s">
        <v>57</v>
      </c>
      <c r="B13" s="67"/>
    </row>
    <row r="19" spans="1:2" s="62" customFormat="1"/>
    <row r="20" spans="1:2" s="62" customFormat="1"/>
    <row r="22" spans="1:2" ht="23.25">
      <c r="A22" s="67" t="s">
        <v>58</v>
      </c>
      <c r="B22" s="67"/>
    </row>
  </sheetData>
  <mergeCells count="5">
    <mergeCell ref="A13:B13"/>
    <mergeCell ref="A22:B22"/>
    <mergeCell ref="A1:L1"/>
    <mergeCell ref="A2:L2"/>
    <mergeCell ref="A3:L3"/>
  </mergeCells>
  <pageMargins left="0.25" right="0.25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4"/>
  <sheetViews>
    <sheetView topLeftCell="A10" zoomScale="69" zoomScaleNormal="69" workbookViewId="0">
      <selection activeCell="D31" sqref="D31"/>
    </sheetView>
  </sheetViews>
  <sheetFormatPr defaultColWidth="12.5703125" defaultRowHeight="15" customHeight="1"/>
  <cols>
    <col min="1" max="1" width="6.28515625" style="49" customWidth="1"/>
    <col min="2" max="2" width="42.28515625" style="49" customWidth="1"/>
    <col min="3" max="3" width="18.5703125" style="49" customWidth="1"/>
    <col min="4" max="4" width="16.140625" style="49" customWidth="1"/>
    <col min="5" max="5" width="14.140625" style="49" customWidth="1"/>
    <col min="6" max="6" width="54.5703125" style="49" customWidth="1"/>
    <col min="7" max="7" width="59.140625" style="49" customWidth="1"/>
    <col min="8" max="8" width="67.5703125" style="49" customWidth="1"/>
    <col min="9" max="9" width="47.140625" style="49" customWidth="1"/>
    <col min="10" max="26" width="8" style="49" customWidth="1"/>
    <col min="27" max="16384" width="12.5703125" style="49"/>
  </cols>
  <sheetData>
    <row r="1" spans="1:26" ht="23.25" customHeight="1">
      <c r="A1" s="48"/>
      <c r="B1" s="2"/>
      <c r="C1" s="2"/>
      <c r="D1" s="3"/>
      <c r="E1" s="48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464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315</v>
      </c>
      <c r="C8" s="44">
        <v>4000</v>
      </c>
      <c r="D8" s="18">
        <f t="shared" ref="D8:D20" si="0">C8</f>
        <v>4000</v>
      </c>
      <c r="E8" s="19" t="s">
        <v>60</v>
      </c>
      <c r="F8" s="18" t="s">
        <v>274</v>
      </c>
      <c r="G8" s="18" t="s">
        <v>275</v>
      </c>
      <c r="H8" s="19" t="s">
        <v>61</v>
      </c>
      <c r="I8" s="20" t="s">
        <v>465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403</v>
      </c>
      <c r="C9" s="44">
        <v>6500</v>
      </c>
      <c r="D9" s="18">
        <f t="shared" si="0"/>
        <v>6500</v>
      </c>
      <c r="E9" s="19" t="s">
        <v>60</v>
      </c>
      <c r="F9" s="18" t="s">
        <v>404</v>
      </c>
      <c r="G9" s="18" t="s">
        <v>481</v>
      </c>
      <c r="H9" s="19" t="s">
        <v>61</v>
      </c>
      <c r="I9" s="20" t="s">
        <v>405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312</v>
      </c>
      <c r="C10" s="44">
        <v>6000</v>
      </c>
      <c r="D10" s="18">
        <f t="shared" si="0"/>
        <v>6000</v>
      </c>
      <c r="E10" s="19" t="s">
        <v>60</v>
      </c>
      <c r="F10" s="18" t="s">
        <v>76</v>
      </c>
      <c r="G10" s="18" t="s">
        <v>103</v>
      </c>
      <c r="H10" s="19" t="s">
        <v>61</v>
      </c>
      <c r="I10" s="20" t="s">
        <v>85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316</v>
      </c>
      <c r="C11" s="44">
        <v>6000</v>
      </c>
      <c r="D11" s="18">
        <f t="shared" si="0"/>
        <v>6000</v>
      </c>
      <c r="E11" s="19" t="s">
        <v>60</v>
      </c>
      <c r="F11" s="18" t="s">
        <v>101</v>
      </c>
      <c r="G11" s="18" t="s">
        <v>102</v>
      </c>
      <c r="H11" s="19" t="s">
        <v>61</v>
      </c>
      <c r="I11" s="20" t="s">
        <v>86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99</v>
      </c>
      <c r="G12" s="18" t="s">
        <v>100</v>
      </c>
      <c r="H12" s="19" t="s">
        <v>61</v>
      </c>
      <c r="I12" s="20" t="s">
        <v>87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69</v>
      </c>
      <c r="G13" s="18" t="s">
        <v>70</v>
      </c>
      <c r="H13" s="19" t="s">
        <v>61</v>
      </c>
      <c r="I13" s="20" t="s">
        <v>88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310</v>
      </c>
      <c r="C14" s="44">
        <v>7500</v>
      </c>
      <c r="D14" s="18">
        <f t="shared" si="0"/>
        <v>7500</v>
      </c>
      <c r="E14" s="19" t="s">
        <v>60</v>
      </c>
      <c r="F14" s="18" t="s">
        <v>71</v>
      </c>
      <c r="G14" s="18" t="s">
        <v>72</v>
      </c>
      <c r="H14" s="19" t="s">
        <v>61</v>
      </c>
      <c r="I14" s="20" t="s">
        <v>89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309</v>
      </c>
      <c r="C15" s="44">
        <v>6000</v>
      </c>
      <c r="D15" s="18">
        <f t="shared" si="0"/>
        <v>6000</v>
      </c>
      <c r="E15" s="19" t="s">
        <v>60</v>
      </c>
      <c r="F15" s="18" t="s">
        <v>78</v>
      </c>
      <c r="G15" s="18" t="s">
        <v>79</v>
      </c>
      <c r="H15" s="19" t="s">
        <v>61</v>
      </c>
      <c r="I15" s="20" t="s">
        <v>90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321</v>
      </c>
      <c r="C16" s="44">
        <v>16500</v>
      </c>
      <c r="D16" s="18">
        <f t="shared" si="0"/>
        <v>16500</v>
      </c>
      <c r="E16" s="19" t="s">
        <v>60</v>
      </c>
      <c r="F16" s="18" t="s">
        <v>326</v>
      </c>
      <c r="G16" s="18" t="s">
        <v>334</v>
      </c>
      <c r="H16" s="19" t="s">
        <v>61</v>
      </c>
      <c r="I16" s="20" t="s">
        <v>126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466</v>
      </c>
      <c r="C17" s="44">
        <v>47416.800000000003</v>
      </c>
      <c r="D17" s="18">
        <f t="shared" si="0"/>
        <v>47416.800000000003</v>
      </c>
      <c r="E17" s="19" t="s">
        <v>60</v>
      </c>
      <c r="F17" s="18" t="s">
        <v>467</v>
      </c>
      <c r="G17" s="18" t="s">
        <v>468</v>
      </c>
      <c r="H17" s="19" t="s">
        <v>61</v>
      </c>
      <c r="I17" s="20" t="s">
        <v>469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470</v>
      </c>
      <c r="C18" s="44">
        <v>86277.96</v>
      </c>
      <c r="D18" s="18">
        <f t="shared" si="0"/>
        <v>86277.96</v>
      </c>
      <c r="E18" s="19" t="s">
        <v>60</v>
      </c>
      <c r="F18" s="18" t="s">
        <v>471</v>
      </c>
      <c r="G18" s="18" t="s">
        <v>524</v>
      </c>
      <c r="H18" s="19" t="s">
        <v>61</v>
      </c>
      <c r="I18" s="20" t="s">
        <v>472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47" t="s">
        <v>476</v>
      </c>
      <c r="C19" s="44">
        <v>383000</v>
      </c>
      <c r="D19" s="18">
        <f t="shared" si="0"/>
        <v>383000</v>
      </c>
      <c r="E19" s="19" t="s">
        <v>60</v>
      </c>
      <c r="F19" s="18" t="s">
        <v>473</v>
      </c>
      <c r="G19" s="18" t="s">
        <v>479</v>
      </c>
      <c r="H19" s="19" t="s">
        <v>61</v>
      </c>
      <c r="I19" s="20" t="s">
        <v>474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475</v>
      </c>
      <c r="C20" s="44">
        <v>168000</v>
      </c>
      <c r="D20" s="18">
        <f t="shared" si="0"/>
        <v>168000</v>
      </c>
      <c r="E20" s="19" t="s">
        <v>60</v>
      </c>
      <c r="F20" s="18" t="s">
        <v>477</v>
      </c>
      <c r="G20" s="18" t="s">
        <v>483</v>
      </c>
      <c r="H20" s="19" t="s">
        <v>61</v>
      </c>
      <c r="I20" s="20" t="s">
        <v>478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47" t="s">
        <v>486</v>
      </c>
      <c r="C21" s="44">
        <v>194000</v>
      </c>
      <c r="D21" s="18">
        <f t="shared" ref="D21:D28" si="1">C21</f>
        <v>194000</v>
      </c>
      <c r="E21" s="19" t="s">
        <v>60</v>
      </c>
      <c r="F21" s="18" t="s">
        <v>482</v>
      </c>
      <c r="G21" s="18" t="s">
        <v>480</v>
      </c>
      <c r="H21" s="19" t="s">
        <v>61</v>
      </c>
      <c r="I21" s="20" t="s">
        <v>484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47" t="s">
        <v>485</v>
      </c>
      <c r="C22" s="44">
        <v>394000</v>
      </c>
      <c r="D22" s="18">
        <f t="shared" si="1"/>
        <v>394000</v>
      </c>
      <c r="E22" s="19" t="s">
        <v>60</v>
      </c>
      <c r="F22" s="18" t="s">
        <v>487</v>
      </c>
      <c r="G22" s="18" t="s">
        <v>488</v>
      </c>
      <c r="H22" s="19" t="s">
        <v>61</v>
      </c>
      <c r="I22" s="20" t="s">
        <v>489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47" t="s">
        <v>486</v>
      </c>
      <c r="C23" s="44">
        <v>204000</v>
      </c>
      <c r="D23" s="18">
        <f t="shared" si="1"/>
        <v>204000</v>
      </c>
      <c r="E23" s="19" t="s">
        <v>60</v>
      </c>
      <c r="F23" s="18" t="s">
        <v>490</v>
      </c>
      <c r="G23" s="18" t="s">
        <v>491</v>
      </c>
      <c r="H23" s="19" t="s">
        <v>61</v>
      </c>
      <c r="I23" s="20" t="s">
        <v>492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47" t="s">
        <v>497</v>
      </c>
      <c r="C24" s="44">
        <v>237000</v>
      </c>
      <c r="D24" s="18">
        <f t="shared" si="1"/>
        <v>237000</v>
      </c>
      <c r="E24" s="19" t="s">
        <v>60</v>
      </c>
      <c r="F24" s="18" t="s">
        <v>493</v>
      </c>
      <c r="G24" s="18" t="s">
        <v>494</v>
      </c>
      <c r="H24" s="19" t="s">
        <v>61</v>
      </c>
      <c r="I24" s="20" t="s">
        <v>495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47" t="s">
        <v>496</v>
      </c>
      <c r="C25" s="44">
        <v>196000</v>
      </c>
      <c r="D25" s="18">
        <f t="shared" si="1"/>
        <v>196000</v>
      </c>
      <c r="E25" s="19" t="s">
        <v>60</v>
      </c>
      <c r="F25" s="18" t="s">
        <v>498</v>
      </c>
      <c r="G25" s="18" t="s">
        <v>499</v>
      </c>
      <c r="H25" s="19" t="s">
        <v>61</v>
      </c>
      <c r="I25" s="20" t="s">
        <v>500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17" t="s">
        <v>501</v>
      </c>
      <c r="C26" s="44">
        <v>40000</v>
      </c>
      <c r="D26" s="18">
        <f t="shared" si="1"/>
        <v>40000</v>
      </c>
      <c r="E26" s="19" t="s">
        <v>60</v>
      </c>
      <c r="F26" s="18" t="s">
        <v>502</v>
      </c>
      <c r="G26" s="18" t="s">
        <v>503</v>
      </c>
      <c r="H26" s="19" t="s">
        <v>61</v>
      </c>
      <c r="I26" s="20" t="s">
        <v>508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6">
        <v>20</v>
      </c>
      <c r="B27" s="17" t="s">
        <v>504</v>
      </c>
      <c r="C27" s="44">
        <v>47600</v>
      </c>
      <c r="D27" s="18">
        <f t="shared" si="1"/>
        <v>47600</v>
      </c>
      <c r="E27" s="19" t="s">
        <v>60</v>
      </c>
      <c r="F27" s="18" t="s">
        <v>505</v>
      </c>
      <c r="G27" s="18" t="s">
        <v>506</v>
      </c>
      <c r="H27" s="19" t="s">
        <v>61</v>
      </c>
      <c r="I27" s="20" t="s">
        <v>507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>
        <v>21</v>
      </c>
      <c r="B28" s="17" t="s">
        <v>509</v>
      </c>
      <c r="C28" s="44">
        <v>11000</v>
      </c>
      <c r="D28" s="18">
        <f t="shared" si="1"/>
        <v>11000</v>
      </c>
      <c r="E28" s="19" t="s">
        <v>60</v>
      </c>
      <c r="F28" s="18" t="s">
        <v>510</v>
      </c>
      <c r="G28" s="18" t="s">
        <v>511</v>
      </c>
      <c r="H28" s="19" t="s">
        <v>61</v>
      </c>
      <c r="I28" s="20" t="s">
        <v>512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/>
      <c r="B29" s="17"/>
      <c r="C29" s="44"/>
      <c r="D29" s="18"/>
      <c r="E29" s="19"/>
      <c r="F29" s="18"/>
      <c r="G29" s="18"/>
      <c r="H29" s="19"/>
      <c r="I29" s="20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6"/>
      <c r="B30" s="17"/>
      <c r="C30" s="44"/>
      <c r="D30" s="18">
        <f>SUM(D8:D29)</f>
        <v>2075794.76</v>
      </c>
      <c r="E30" s="19"/>
      <c r="F30" s="18"/>
      <c r="G30" s="18"/>
      <c r="H30" s="19"/>
      <c r="I30" s="20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6"/>
      <c r="B31" s="17"/>
      <c r="C31" s="44"/>
      <c r="D31" s="18"/>
      <c r="E31" s="19"/>
      <c r="F31" s="18"/>
      <c r="G31" s="18"/>
      <c r="H31" s="19"/>
      <c r="I31" s="20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8"/>
  <sheetViews>
    <sheetView topLeftCell="A4" zoomScale="69" zoomScaleNormal="69" workbookViewId="0">
      <selection activeCell="D25" sqref="D25"/>
    </sheetView>
  </sheetViews>
  <sheetFormatPr defaultColWidth="12.5703125" defaultRowHeight="15" customHeight="1"/>
  <cols>
    <col min="1" max="1" width="6.28515625" style="49" customWidth="1"/>
    <col min="2" max="2" width="42.28515625" style="49" customWidth="1"/>
    <col min="3" max="3" width="18.5703125" style="49" customWidth="1"/>
    <col min="4" max="4" width="16.140625" style="49" customWidth="1"/>
    <col min="5" max="5" width="14.140625" style="49" customWidth="1"/>
    <col min="6" max="6" width="54.5703125" style="49" customWidth="1"/>
    <col min="7" max="7" width="59.140625" style="49" customWidth="1"/>
    <col min="8" max="8" width="67.5703125" style="49" customWidth="1"/>
    <col min="9" max="9" width="47.140625" style="49" customWidth="1"/>
    <col min="10" max="26" width="8" style="49" customWidth="1"/>
    <col min="27" max="16384" width="12.5703125" style="49"/>
  </cols>
  <sheetData>
    <row r="1" spans="1:26" ht="23.25" customHeight="1">
      <c r="A1" s="48"/>
      <c r="B1" s="2"/>
      <c r="C1" s="2"/>
      <c r="D1" s="3"/>
      <c r="E1" s="48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546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315</v>
      </c>
      <c r="C8" s="44">
        <v>4000</v>
      </c>
      <c r="D8" s="18">
        <f t="shared" ref="D8:D20" si="0">C8</f>
        <v>4000</v>
      </c>
      <c r="E8" s="19" t="s">
        <v>60</v>
      </c>
      <c r="F8" s="18" t="s">
        <v>274</v>
      </c>
      <c r="G8" s="18" t="s">
        <v>275</v>
      </c>
      <c r="H8" s="19" t="s">
        <v>61</v>
      </c>
      <c r="I8" s="20" t="s">
        <v>521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403</v>
      </c>
      <c r="C9" s="44">
        <v>6500</v>
      </c>
      <c r="D9" s="18">
        <f t="shared" si="0"/>
        <v>6500</v>
      </c>
      <c r="E9" s="19" t="s">
        <v>60</v>
      </c>
      <c r="F9" s="18" t="s">
        <v>404</v>
      </c>
      <c r="G9" s="18" t="s">
        <v>481</v>
      </c>
      <c r="H9" s="19" t="s">
        <v>61</v>
      </c>
      <c r="I9" s="20" t="s">
        <v>405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312</v>
      </c>
      <c r="C10" s="44">
        <v>6000</v>
      </c>
      <c r="D10" s="18">
        <f t="shared" si="0"/>
        <v>6000</v>
      </c>
      <c r="E10" s="19" t="s">
        <v>60</v>
      </c>
      <c r="F10" s="18" t="s">
        <v>76</v>
      </c>
      <c r="G10" s="18" t="s">
        <v>103</v>
      </c>
      <c r="H10" s="19" t="s">
        <v>61</v>
      </c>
      <c r="I10" s="20" t="s">
        <v>85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316</v>
      </c>
      <c r="C11" s="44">
        <v>6000</v>
      </c>
      <c r="D11" s="18">
        <f t="shared" si="0"/>
        <v>6000</v>
      </c>
      <c r="E11" s="19" t="s">
        <v>60</v>
      </c>
      <c r="F11" s="18" t="s">
        <v>101</v>
      </c>
      <c r="G11" s="18" t="s">
        <v>102</v>
      </c>
      <c r="H11" s="19" t="s">
        <v>61</v>
      </c>
      <c r="I11" s="20" t="s">
        <v>86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99</v>
      </c>
      <c r="G12" s="18" t="s">
        <v>100</v>
      </c>
      <c r="H12" s="19" t="s">
        <v>61</v>
      </c>
      <c r="I12" s="20" t="s">
        <v>87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69</v>
      </c>
      <c r="G13" s="18" t="s">
        <v>70</v>
      </c>
      <c r="H13" s="19" t="s">
        <v>61</v>
      </c>
      <c r="I13" s="20" t="s">
        <v>88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310</v>
      </c>
      <c r="C14" s="44">
        <v>7500</v>
      </c>
      <c r="D14" s="18">
        <f t="shared" si="0"/>
        <v>7500</v>
      </c>
      <c r="E14" s="19" t="s">
        <v>60</v>
      </c>
      <c r="F14" s="18" t="s">
        <v>71</v>
      </c>
      <c r="G14" s="18" t="s">
        <v>72</v>
      </c>
      <c r="H14" s="19" t="s">
        <v>61</v>
      </c>
      <c r="I14" s="20" t="s">
        <v>89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309</v>
      </c>
      <c r="C15" s="44">
        <v>6000</v>
      </c>
      <c r="D15" s="18">
        <f t="shared" si="0"/>
        <v>6000</v>
      </c>
      <c r="E15" s="19" t="s">
        <v>60</v>
      </c>
      <c r="F15" s="18" t="s">
        <v>78</v>
      </c>
      <c r="G15" s="18" t="s">
        <v>79</v>
      </c>
      <c r="H15" s="19" t="s">
        <v>61</v>
      </c>
      <c r="I15" s="20" t="s">
        <v>90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321</v>
      </c>
      <c r="C16" s="44">
        <v>14900</v>
      </c>
      <c r="D16" s="18">
        <f t="shared" si="0"/>
        <v>14900</v>
      </c>
      <c r="E16" s="19" t="s">
        <v>60</v>
      </c>
      <c r="F16" s="18" t="s">
        <v>522</v>
      </c>
      <c r="G16" s="18" t="s">
        <v>523</v>
      </c>
      <c r="H16" s="19" t="s">
        <v>61</v>
      </c>
      <c r="I16" s="20" t="s">
        <v>126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525</v>
      </c>
      <c r="C17" s="44">
        <v>24000</v>
      </c>
      <c r="D17" s="18">
        <f t="shared" si="0"/>
        <v>24000</v>
      </c>
      <c r="E17" s="19" t="s">
        <v>60</v>
      </c>
      <c r="F17" s="18" t="s">
        <v>526</v>
      </c>
      <c r="G17" s="18" t="s">
        <v>527</v>
      </c>
      <c r="H17" s="19" t="s">
        <v>61</v>
      </c>
      <c r="I17" s="20" t="s">
        <v>528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529</v>
      </c>
      <c r="C18" s="44">
        <v>16394</v>
      </c>
      <c r="D18" s="18">
        <f t="shared" si="0"/>
        <v>16394</v>
      </c>
      <c r="E18" s="19" t="s">
        <v>60</v>
      </c>
      <c r="F18" s="18" t="s">
        <v>530</v>
      </c>
      <c r="G18" s="18" t="s">
        <v>531</v>
      </c>
      <c r="H18" s="19" t="s">
        <v>61</v>
      </c>
      <c r="I18" s="20" t="s">
        <v>532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47" t="s">
        <v>533</v>
      </c>
      <c r="C19" s="44">
        <v>23700</v>
      </c>
      <c r="D19" s="18">
        <f t="shared" si="0"/>
        <v>23700</v>
      </c>
      <c r="E19" s="19" t="s">
        <v>60</v>
      </c>
      <c r="F19" s="18" t="s">
        <v>534</v>
      </c>
      <c r="G19" s="18" t="s">
        <v>535</v>
      </c>
      <c r="H19" s="19" t="s">
        <v>61</v>
      </c>
      <c r="I19" s="20" t="s">
        <v>536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537</v>
      </c>
      <c r="C20" s="44">
        <v>22000</v>
      </c>
      <c r="D20" s="18">
        <f t="shared" si="0"/>
        <v>22000</v>
      </c>
      <c r="E20" s="19" t="s">
        <v>60</v>
      </c>
      <c r="F20" s="18" t="s">
        <v>538</v>
      </c>
      <c r="G20" s="18" t="s">
        <v>539</v>
      </c>
      <c r="H20" s="19" t="s">
        <v>61</v>
      </c>
      <c r="I20" s="20" t="s">
        <v>540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47" t="s">
        <v>541</v>
      </c>
      <c r="C21" s="44">
        <v>7480</v>
      </c>
      <c r="D21" s="18">
        <f>C21</f>
        <v>7480</v>
      </c>
      <c r="E21" s="19" t="s">
        <v>60</v>
      </c>
      <c r="F21" s="18" t="s">
        <v>542</v>
      </c>
      <c r="G21" s="18" t="s">
        <v>543</v>
      </c>
      <c r="H21" s="19" t="s">
        <v>61</v>
      </c>
      <c r="I21" s="20" t="s">
        <v>544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47" t="s">
        <v>509</v>
      </c>
      <c r="C22" s="44">
        <v>11000</v>
      </c>
      <c r="D22" s="18">
        <f>C22</f>
        <v>11000</v>
      </c>
      <c r="E22" s="19" t="s">
        <v>60</v>
      </c>
      <c r="F22" s="18" t="s">
        <v>510</v>
      </c>
      <c r="G22" s="18" t="s">
        <v>511</v>
      </c>
      <c r="H22" s="19" t="s">
        <v>61</v>
      </c>
      <c r="I22" s="20" t="s">
        <v>545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/>
      <c r="B23" s="17"/>
      <c r="C23" s="44"/>
      <c r="D23" s="18"/>
      <c r="E23" s="19"/>
      <c r="F23" s="18"/>
      <c r="G23" s="18"/>
      <c r="H23" s="19"/>
      <c r="I23" s="20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/>
      <c r="B24" s="17"/>
      <c r="C24" s="44"/>
      <c r="D24" s="18">
        <f>SUM(D8:D23)</f>
        <v>170474</v>
      </c>
      <c r="E24" s="19"/>
      <c r="F24" s="18"/>
      <c r="G24" s="18"/>
      <c r="H24" s="19"/>
      <c r="I24" s="20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/>
      <c r="B25" s="17"/>
      <c r="C25" s="44"/>
      <c r="D25" s="18"/>
      <c r="E25" s="19"/>
      <c r="F25" s="18"/>
      <c r="G25" s="18"/>
      <c r="H25" s="19"/>
      <c r="I25" s="20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2"/>
  <sheetViews>
    <sheetView tabSelected="1" zoomScale="69" zoomScaleNormal="69" workbookViewId="0">
      <selection activeCell="A2" sqref="A2:I2"/>
    </sheetView>
  </sheetViews>
  <sheetFormatPr defaultColWidth="12.5703125" defaultRowHeight="15" customHeight="1"/>
  <cols>
    <col min="1" max="1" width="6.28515625" style="49" customWidth="1"/>
    <col min="2" max="2" width="42.28515625" style="49" customWidth="1"/>
    <col min="3" max="3" width="18.5703125" style="49" customWidth="1"/>
    <col min="4" max="4" width="16.140625" style="49" customWidth="1"/>
    <col min="5" max="5" width="14.140625" style="49" customWidth="1"/>
    <col min="6" max="6" width="54.5703125" style="49" customWidth="1"/>
    <col min="7" max="7" width="59.140625" style="49" customWidth="1"/>
    <col min="8" max="8" width="67.5703125" style="49" customWidth="1"/>
    <col min="9" max="9" width="47.140625" style="49" customWidth="1"/>
    <col min="10" max="26" width="8" style="49" customWidth="1"/>
    <col min="27" max="16384" width="12.5703125" style="49"/>
  </cols>
  <sheetData>
    <row r="1" spans="1:26" ht="23.25" customHeight="1">
      <c r="A1" s="48"/>
      <c r="B1" s="2"/>
      <c r="C1" s="2"/>
      <c r="D1" s="3"/>
      <c r="E1" s="48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547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548</v>
      </c>
      <c r="C8" s="44">
        <v>530</v>
      </c>
      <c r="D8" s="18">
        <f t="shared" ref="D8:D21" si="0">C8</f>
        <v>530</v>
      </c>
      <c r="E8" s="19" t="s">
        <v>60</v>
      </c>
      <c r="F8" s="18" t="s">
        <v>549</v>
      </c>
      <c r="G8" s="18" t="s">
        <v>550</v>
      </c>
      <c r="H8" s="19" t="s">
        <v>61</v>
      </c>
      <c r="I8" s="20" t="s">
        <v>578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315</v>
      </c>
      <c r="C9" s="44">
        <v>4000</v>
      </c>
      <c r="D9" s="18">
        <f t="shared" si="0"/>
        <v>4000</v>
      </c>
      <c r="E9" s="19" t="s">
        <v>60</v>
      </c>
      <c r="F9" s="18" t="s">
        <v>274</v>
      </c>
      <c r="G9" s="18" t="s">
        <v>275</v>
      </c>
      <c r="H9" s="19" t="s">
        <v>61</v>
      </c>
      <c r="I9" s="20" t="s">
        <v>579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551</v>
      </c>
      <c r="C10" s="44">
        <v>4000</v>
      </c>
      <c r="D10" s="18">
        <f>C10</f>
        <v>4000</v>
      </c>
      <c r="E10" s="19" t="s">
        <v>60</v>
      </c>
      <c r="F10" s="18" t="s">
        <v>552</v>
      </c>
      <c r="G10" s="18" t="s">
        <v>553</v>
      </c>
      <c r="H10" s="19" t="s">
        <v>61</v>
      </c>
      <c r="I10" s="20" t="s">
        <v>580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312</v>
      </c>
      <c r="C11" s="44">
        <v>6000</v>
      </c>
      <c r="D11" s="18">
        <f t="shared" si="0"/>
        <v>6000</v>
      </c>
      <c r="E11" s="19" t="s">
        <v>60</v>
      </c>
      <c r="F11" s="18" t="s">
        <v>76</v>
      </c>
      <c r="G11" s="18" t="s">
        <v>103</v>
      </c>
      <c r="H11" s="19" t="s">
        <v>61</v>
      </c>
      <c r="I11" s="20" t="s">
        <v>85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316</v>
      </c>
      <c r="C12" s="44">
        <v>6000</v>
      </c>
      <c r="D12" s="18">
        <f t="shared" si="0"/>
        <v>6000</v>
      </c>
      <c r="E12" s="19" t="s">
        <v>60</v>
      </c>
      <c r="F12" s="18" t="s">
        <v>101</v>
      </c>
      <c r="G12" s="18" t="s">
        <v>102</v>
      </c>
      <c r="H12" s="19" t="s">
        <v>61</v>
      </c>
      <c r="I12" s="20" t="s">
        <v>86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99</v>
      </c>
      <c r="G13" s="18" t="s">
        <v>100</v>
      </c>
      <c r="H13" s="19" t="s">
        <v>61</v>
      </c>
      <c r="I13" s="20" t="s">
        <v>87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310</v>
      </c>
      <c r="C14" s="44">
        <v>7500</v>
      </c>
      <c r="D14" s="18">
        <f t="shared" si="0"/>
        <v>7500</v>
      </c>
      <c r="E14" s="19" t="s">
        <v>60</v>
      </c>
      <c r="F14" s="18" t="s">
        <v>69</v>
      </c>
      <c r="G14" s="18" t="s">
        <v>70</v>
      </c>
      <c r="H14" s="19" t="s">
        <v>61</v>
      </c>
      <c r="I14" s="20" t="s">
        <v>88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310</v>
      </c>
      <c r="C15" s="44">
        <v>7500</v>
      </c>
      <c r="D15" s="18">
        <f t="shared" si="0"/>
        <v>7500</v>
      </c>
      <c r="E15" s="19" t="s">
        <v>60</v>
      </c>
      <c r="F15" s="18" t="s">
        <v>71</v>
      </c>
      <c r="G15" s="18" t="s">
        <v>72</v>
      </c>
      <c r="H15" s="19" t="s">
        <v>61</v>
      </c>
      <c r="I15" s="20" t="s">
        <v>89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309</v>
      </c>
      <c r="C16" s="44">
        <v>6000</v>
      </c>
      <c r="D16" s="18">
        <f t="shared" si="0"/>
        <v>6000</v>
      </c>
      <c r="E16" s="19" t="s">
        <v>60</v>
      </c>
      <c r="F16" s="18" t="s">
        <v>78</v>
      </c>
      <c r="G16" s="18" t="s">
        <v>79</v>
      </c>
      <c r="H16" s="19" t="s">
        <v>61</v>
      </c>
      <c r="I16" s="20" t="s">
        <v>90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321</v>
      </c>
      <c r="C17" s="44">
        <v>16500</v>
      </c>
      <c r="D17" s="18">
        <f t="shared" si="0"/>
        <v>16500</v>
      </c>
      <c r="E17" s="19" t="s">
        <v>60</v>
      </c>
      <c r="F17" s="18" t="s">
        <v>326</v>
      </c>
      <c r="G17" s="18" t="s">
        <v>334</v>
      </c>
      <c r="H17" s="19" t="s">
        <v>61</v>
      </c>
      <c r="I17" s="20" t="s">
        <v>126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554</v>
      </c>
      <c r="C18" s="44">
        <v>15000</v>
      </c>
      <c r="D18" s="18">
        <f t="shared" si="0"/>
        <v>15000</v>
      </c>
      <c r="E18" s="19" t="s">
        <v>60</v>
      </c>
      <c r="F18" s="18" t="s">
        <v>555</v>
      </c>
      <c r="G18" s="18" t="s">
        <v>556</v>
      </c>
      <c r="H18" s="19" t="s">
        <v>61</v>
      </c>
      <c r="I18" s="20" t="s">
        <v>557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558</v>
      </c>
      <c r="C19" s="44">
        <v>22015</v>
      </c>
      <c r="D19" s="18">
        <f t="shared" si="0"/>
        <v>22015</v>
      </c>
      <c r="E19" s="19" t="s">
        <v>60</v>
      </c>
      <c r="F19" s="18" t="s">
        <v>559</v>
      </c>
      <c r="G19" s="18" t="s">
        <v>560</v>
      </c>
      <c r="H19" s="19" t="s">
        <v>61</v>
      </c>
      <c r="I19" s="20" t="s">
        <v>561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562</v>
      </c>
      <c r="C20" s="44">
        <v>10000</v>
      </c>
      <c r="D20" s="18">
        <f t="shared" si="0"/>
        <v>10000</v>
      </c>
      <c r="E20" s="19" t="s">
        <v>60</v>
      </c>
      <c r="F20" s="18" t="s">
        <v>563</v>
      </c>
      <c r="G20" s="18" t="s">
        <v>564</v>
      </c>
      <c r="H20" s="19" t="s">
        <v>61</v>
      </c>
      <c r="I20" s="20" t="s">
        <v>565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47" t="s">
        <v>558</v>
      </c>
      <c r="C21" s="44">
        <v>28100</v>
      </c>
      <c r="D21" s="18">
        <f t="shared" si="0"/>
        <v>28100</v>
      </c>
      <c r="E21" s="19" t="s">
        <v>60</v>
      </c>
      <c r="F21" s="18" t="s">
        <v>566</v>
      </c>
      <c r="G21" s="18" t="s">
        <v>567</v>
      </c>
      <c r="H21" s="19" t="s">
        <v>61</v>
      </c>
      <c r="I21" s="20" t="s">
        <v>568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47" t="s">
        <v>569</v>
      </c>
      <c r="C22" s="44">
        <v>14000</v>
      </c>
      <c r="D22" s="18">
        <f>C22</f>
        <v>14000</v>
      </c>
      <c r="E22" s="19" t="s">
        <v>60</v>
      </c>
      <c r="F22" s="18" t="s">
        <v>570</v>
      </c>
      <c r="G22" s="18" t="s">
        <v>571</v>
      </c>
      <c r="H22" s="19" t="s">
        <v>61</v>
      </c>
      <c r="I22" s="20" t="s">
        <v>572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47" t="s">
        <v>573</v>
      </c>
      <c r="C23" s="44">
        <v>57000</v>
      </c>
      <c r="D23" s="18">
        <f>C23</f>
        <v>57000</v>
      </c>
      <c r="E23" s="19" t="s">
        <v>60</v>
      </c>
      <c r="F23" s="18" t="s">
        <v>574</v>
      </c>
      <c r="G23" s="18" t="s">
        <v>575</v>
      </c>
      <c r="H23" s="19" t="s">
        <v>61</v>
      </c>
      <c r="I23" s="20" t="s">
        <v>576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47"/>
      <c r="C24" s="44"/>
      <c r="D24" s="18"/>
      <c r="E24" s="19"/>
      <c r="F24" s="18"/>
      <c r="G24" s="18"/>
      <c r="H24" s="19"/>
      <c r="I24" s="20" t="s">
        <v>577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47"/>
      <c r="C25" s="44"/>
      <c r="D25" s="18">
        <f>SUM(D8:D24)</f>
        <v>211645</v>
      </c>
      <c r="E25" s="19"/>
      <c r="F25" s="18"/>
      <c r="G25" s="18"/>
      <c r="H25" s="19"/>
      <c r="I25" s="20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47"/>
      <c r="C26" s="44"/>
      <c r="D26" s="18"/>
      <c r="E26" s="19"/>
      <c r="F26" s="18"/>
      <c r="G26" s="18"/>
      <c r="H26" s="19"/>
      <c r="I26" s="20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" customHeight="1">
      <c r="A27" s="16">
        <v>20</v>
      </c>
      <c r="B27" s="17"/>
      <c r="C27" s="44"/>
      <c r="D27" s="18"/>
      <c r="E27" s="19"/>
      <c r="F27" s="18"/>
      <c r="G27" s="18"/>
      <c r="H27" s="19"/>
      <c r="I27" s="20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>
        <v>21</v>
      </c>
      <c r="B28" s="17"/>
      <c r="C28" s="44"/>
      <c r="D28" s="18"/>
      <c r="E28" s="19"/>
      <c r="F28" s="18"/>
      <c r="G28" s="18"/>
      <c r="H28" s="19"/>
      <c r="I28" s="20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/>
      <c r="B29" s="17"/>
      <c r="C29" s="44"/>
      <c r="D29" s="18"/>
      <c r="E29" s="19"/>
      <c r="F29" s="18"/>
      <c r="G29" s="18"/>
      <c r="H29" s="19"/>
      <c r="I29" s="20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2"/>
  <sheetViews>
    <sheetView topLeftCell="A4" zoomScale="69" zoomScaleNormal="69" workbookViewId="0">
      <selection activeCell="D26" sqref="D26"/>
    </sheetView>
  </sheetViews>
  <sheetFormatPr defaultColWidth="12.5703125" defaultRowHeight="15" customHeight="1"/>
  <cols>
    <col min="1" max="1" width="6.28515625" style="62" customWidth="1"/>
    <col min="2" max="2" width="42.28515625" style="62" customWidth="1"/>
    <col min="3" max="3" width="18.5703125" style="62" customWidth="1"/>
    <col min="4" max="4" width="16.140625" style="62" customWidth="1"/>
    <col min="5" max="5" width="14.140625" style="62" customWidth="1"/>
    <col min="6" max="6" width="54.5703125" style="62" customWidth="1"/>
    <col min="7" max="7" width="59.140625" style="62" customWidth="1"/>
    <col min="8" max="8" width="67.5703125" style="62" customWidth="1"/>
    <col min="9" max="9" width="47.140625" style="62" customWidth="1"/>
    <col min="10" max="26" width="8" style="62" customWidth="1"/>
    <col min="27" max="16384" width="12.5703125" style="62"/>
  </cols>
  <sheetData>
    <row r="1" spans="1:26" ht="23.25" customHeight="1">
      <c r="A1" s="61"/>
      <c r="B1" s="2"/>
      <c r="C1" s="2"/>
      <c r="D1" s="3"/>
      <c r="E1" s="6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581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582</v>
      </c>
      <c r="C8" s="44">
        <v>3850</v>
      </c>
      <c r="D8" s="18">
        <f t="shared" ref="D8:D21" si="0">C8</f>
        <v>3850</v>
      </c>
      <c r="E8" s="19" t="s">
        <v>60</v>
      </c>
      <c r="F8" s="18" t="s">
        <v>583</v>
      </c>
      <c r="G8" s="18" t="s">
        <v>584</v>
      </c>
      <c r="H8" s="19" t="s">
        <v>61</v>
      </c>
      <c r="I8" s="20" t="s">
        <v>585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586</v>
      </c>
      <c r="C9" s="44">
        <v>600</v>
      </c>
      <c r="D9" s="18">
        <f t="shared" si="0"/>
        <v>600</v>
      </c>
      <c r="E9" s="19" t="s">
        <v>60</v>
      </c>
      <c r="F9" s="18" t="s">
        <v>587</v>
      </c>
      <c r="G9" s="18" t="s">
        <v>588</v>
      </c>
      <c r="H9" s="19" t="s">
        <v>61</v>
      </c>
      <c r="I9" s="20" t="s">
        <v>589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590</v>
      </c>
      <c r="C10" s="44">
        <v>3600</v>
      </c>
      <c r="D10" s="18">
        <f>C10</f>
        <v>3600</v>
      </c>
      <c r="E10" s="19" t="s">
        <v>60</v>
      </c>
      <c r="F10" s="18" t="s">
        <v>591</v>
      </c>
      <c r="G10" s="18" t="s">
        <v>592</v>
      </c>
      <c r="H10" s="19" t="s">
        <v>61</v>
      </c>
      <c r="I10" s="20" t="s">
        <v>593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594</v>
      </c>
      <c r="C11" s="44">
        <v>4992</v>
      </c>
      <c r="D11" s="18">
        <f t="shared" si="0"/>
        <v>4992</v>
      </c>
      <c r="E11" s="19" t="s">
        <v>60</v>
      </c>
      <c r="F11" s="18" t="s">
        <v>595</v>
      </c>
      <c r="G11" s="18" t="s">
        <v>596</v>
      </c>
      <c r="H11" s="19" t="s">
        <v>61</v>
      </c>
      <c r="I11" s="20" t="s">
        <v>597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3</v>
      </c>
      <c r="B12" s="17" t="s">
        <v>312</v>
      </c>
      <c r="C12" s="44">
        <v>6000</v>
      </c>
      <c r="D12" s="18">
        <f t="shared" si="0"/>
        <v>6000</v>
      </c>
      <c r="E12" s="19" t="s">
        <v>60</v>
      </c>
      <c r="F12" s="18" t="s">
        <v>76</v>
      </c>
      <c r="G12" s="18" t="s">
        <v>103</v>
      </c>
      <c r="H12" s="19" t="s">
        <v>61</v>
      </c>
      <c r="I12" s="20" t="s">
        <v>85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4</v>
      </c>
      <c r="B13" s="17" t="s">
        <v>316</v>
      </c>
      <c r="C13" s="44">
        <v>6000</v>
      </c>
      <c r="D13" s="18">
        <f t="shared" si="0"/>
        <v>6000</v>
      </c>
      <c r="E13" s="19" t="s">
        <v>60</v>
      </c>
      <c r="F13" s="18" t="s">
        <v>101</v>
      </c>
      <c r="G13" s="18" t="s">
        <v>102</v>
      </c>
      <c r="H13" s="19" t="s">
        <v>61</v>
      </c>
      <c r="I13" s="20" t="s">
        <v>86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310</v>
      </c>
      <c r="C14" s="44">
        <v>7500</v>
      </c>
      <c r="D14" s="18">
        <f t="shared" si="0"/>
        <v>7500</v>
      </c>
      <c r="E14" s="19" t="s">
        <v>60</v>
      </c>
      <c r="F14" s="18" t="s">
        <v>69</v>
      </c>
      <c r="G14" s="18" t="s">
        <v>70</v>
      </c>
      <c r="H14" s="19" t="s">
        <v>61</v>
      </c>
      <c r="I14" s="20" t="s">
        <v>88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310</v>
      </c>
      <c r="C15" s="44">
        <v>7500</v>
      </c>
      <c r="D15" s="18">
        <f t="shared" si="0"/>
        <v>7500</v>
      </c>
      <c r="E15" s="19" t="s">
        <v>60</v>
      </c>
      <c r="F15" s="18" t="s">
        <v>71</v>
      </c>
      <c r="G15" s="18" t="s">
        <v>72</v>
      </c>
      <c r="H15" s="19" t="s">
        <v>61</v>
      </c>
      <c r="I15" s="20" t="s">
        <v>89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8</v>
      </c>
      <c r="B16" s="17" t="s">
        <v>310</v>
      </c>
      <c r="C16" s="44">
        <v>7500</v>
      </c>
      <c r="D16" s="18">
        <f t="shared" ref="D16" si="1">C16</f>
        <v>7500</v>
      </c>
      <c r="E16" s="19" t="s">
        <v>60</v>
      </c>
      <c r="F16" s="18" t="s">
        <v>99</v>
      </c>
      <c r="G16" s="18" t="s">
        <v>627</v>
      </c>
      <c r="H16" s="19" t="s">
        <v>61</v>
      </c>
      <c r="I16" s="20" t="s">
        <v>628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602</v>
      </c>
      <c r="C17" s="44">
        <v>49200</v>
      </c>
      <c r="D17" s="18">
        <f t="shared" si="0"/>
        <v>49200</v>
      </c>
      <c r="E17" s="19" t="s">
        <v>60</v>
      </c>
      <c r="F17" s="18" t="s">
        <v>603</v>
      </c>
      <c r="G17" s="18" t="s">
        <v>604</v>
      </c>
      <c r="H17" s="19" t="s">
        <v>61</v>
      </c>
      <c r="I17" s="20" t="s">
        <v>605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598</v>
      </c>
      <c r="C18" s="44">
        <v>3300</v>
      </c>
      <c r="D18" s="18">
        <f t="shared" si="0"/>
        <v>3300</v>
      </c>
      <c r="E18" s="19" t="s">
        <v>60</v>
      </c>
      <c r="F18" s="18" t="s">
        <v>599</v>
      </c>
      <c r="G18" s="18" t="s">
        <v>600</v>
      </c>
      <c r="H18" s="19" t="s">
        <v>61</v>
      </c>
      <c r="I18" s="20" t="s">
        <v>601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606</v>
      </c>
      <c r="C19" s="44">
        <v>5000</v>
      </c>
      <c r="D19" s="18">
        <f t="shared" si="0"/>
        <v>5000</v>
      </c>
      <c r="E19" s="19" t="s">
        <v>60</v>
      </c>
      <c r="F19" s="18" t="s">
        <v>607</v>
      </c>
      <c r="G19" s="18" t="s">
        <v>608</v>
      </c>
      <c r="H19" s="19" t="s">
        <v>61</v>
      </c>
      <c r="I19" s="20" t="s">
        <v>609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610</v>
      </c>
      <c r="C20" s="44">
        <v>9980</v>
      </c>
      <c r="D20" s="18">
        <f t="shared" si="0"/>
        <v>9980</v>
      </c>
      <c r="E20" s="19" t="s">
        <v>60</v>
      </c>
      <c r="F20" s="18" t="s">
        <v>611</v>
      </c>
      <c r="G20" s="18" t="s">
        <v>612</v>
      </c>
      <c r="H20" s="19" t="s">
        <v>61</v>
      </c>
      <c r="I20" s="20" t="s">
        <v>613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47" t="s">
        <v>614</v>
      </c>
      <c r="C21" s="44">
        <v>17000</v>
      </c>
      <c r="D21" s="18">
        <f t="shared" si="0"/>
        <v>17000</v>
      </c>
      <c r="E21" s="19" t="s">
        <v>60</v>
      </c>
      <c r="F21" s="18" t="s">
        <v>615</v>
      </c>
      <c r="G21" s="18" t="s">
        <v>616</v>
      </c>
      <c r="H21" s="19" t="s">
        <v>61</v>
      </c>
      <c r="I21" s="20" t="s">
        <v>617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47" t="s">
        <v>618</v>
      </c>
      <c r="C22" s="44">
        <v>1220000</v>
      </c>
      <c r="D22" s="18">
        <f>C22</f>
        <v>1220000</v>
      </c>
      <c r="E22" s="19" t="s">
        <v>252</v>
      </c>
      <c r="F22" s="18" t="s">
        <v>619</v>
      </c>
      <c r="G22" s="18" t="s">
        <v>620</v>
      </c>
      <c r="H22" s="19" t="s">
        <v>61</v>
      </c>
      <c r="I22" s="20" t="s">
        <v>621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47" t="s">
        <v>622</v>
      </c>
      <c r="C23" s="44">
        <v>7950</v>
      </c>
      <c r="D23" s="18">
        <f>C23</f>
        <v>7950</v>
      </c>
      <c r="E23" s="19" t="s">
        <v>60</v>
      </c>
      <c r="F23" s="18" t="s">
        <v>623</v>
      </c>
      <c r="G23" s="18" t="s">
        <v>624</v>
      </c>
      <c r="H23" s="19" t="s">
        <v>61</v>
      </c>
      <c r="I23" s="20" t="s">
        <v>625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47"/>
      <c r="C24" s="44"/>
      <c r="D24" s="18"/>
      <c r="E24" s="19"/>
      <c r="F24" s="18"/>
      <c r="G24" s="18"/>
      <c r="H24" s="19"/>
      <c r="I24" s="20" t="s">
        <v>577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47"/>
      <c r="C25" s="44"/>
      <c r="D25" s="18">
        <f>SUM(D8:D24)-1220000</f>
        <v>139972</v>
      </c>
      <c r="E25" s="19"/>
      <c r="F25" s="18"/>
      <c r="G25" s="18"/>
      <c r="H25" s="19"/>
      <c r="I25" s="20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47"/>
      <c r="C26" s="44"/>
      <c r="D26" s="18"/>
      <c r="E26" s="19"/>
      <c r="F26" s="18"/>
      <c r="G26" s="18"/>
      <c r="H26" s="19"/>
      <c r="I26" s="20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4" customHeight="1">
      <c r="A27" s="16">
        <v>20</v>
      </c>
      <c r="B27" s="17"/>
      <c r="C27" s="44"/>
      <c r="D27" s="18"/>
      <c r="E27" s="19"/>
      <c r="F27" s="18"/>
      <c r="G27" s="18"/>
      <c r="H27" s="19"/>
      <c r="I27" s="20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>
        <v>21</v>
      </c>
      <c r="B28" s="17"/>
      <c r="C28" s="44"/>
      <c r="D28" s="18"/>
      <c r="E28" s="19"/>
      <c r="F28" s="18"/>
      <c r="G28" s="18"/>
      <c r="H28" s="19"/>
      <c r="I28" s="20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/>
      <c r="B29" s="17"/>
      <c r="C29" s="44"/>
      <c r="D29" s="18"/>
      <c r="E29" s="19"/>
      <c r="F29" s="18"/>
      <c r="G29" s="18"/>
      <c r="H29" s="19"/>
      <c r="I29" s="20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workbookViewId="0">
      <selection activeCell="C13" sqref="C13:K13"/>
    </sheetView>
  </sheetViews>
  <sheetFormatPr defaultColWidth="12.5703125" defaultRowHeight="15" customHeight="1"/>
  <cols>
    <col min="1" max="1" width="5.42578125" customWidth="1"/>
    <col min="2" max="2" width="13.85546875" customWidth="1"/>
    <col min="3" max="3" width="20.28515625" customWidth="1"/>
    <col min="4" max="4" width="16.855468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1" width="9.140625" customWidth="1"/>
    <col min="12" max="26" width="8" customWidth="1"/>
  </cols>
  <sheetData>
    <row r="1" spans="1:26" ht="23.25" customHeight="1">
      <c r="A1" s="25"/>
      <c r="B1" s="26"/>
      <c r="C1" s="26"/>
      <c r="D1" s="27"/>
      <c r="E1" s="25"/>
      <c r="F1" s="27"/>
      <c r="G1" s="27"/>
      <c r="H1" s="28"/>
      <c r="I1" s="29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6.25" customHeight="1">
      <c r="A2" s="75" t="s">
        <v>26</v>
      </c>
      <c r="B2" s="71"/>
      <c r="C2" s="71"/>
      <c r="D2" s="71"/>
      <c r="E2" s="71"/>
      <c r="F2" s="71"/>
      <c r="G2" s="71"/>
      <c r="H2" s="71"/>
      <c r="I2" s="71"/>
      <c r="J2" s="30"/>
      <c r="K2" s="30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31"/>
      <c r="B3" s="32"/>
      <c r="C3" s="76"/>
      <c r="D3" s="71"/>
      <c r="E3" s="71"/>
      <c r="F3" s="71"/>
      <c r="G3" s="71"/>
      <c r="H3" s="33"/>
      <c r="I3" s="30"/>
      <c r="J3" s="30"/>
      <c r="K3" s="30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31"/>
      <c r="B4" s="34" t="s">
        <v>27</v>
      </c>
      <c r="C4" s="74" t="s">
        <v>28</v>
      </c>
      <c r="D4" s="71"/>
      <c r="E4" s="71"/>
      <c r="F4" s="71"/>
      <c r="G4" s="71"/>
      <c r="H4" s="71"/>
      <c r="I4" s="71"/>
      <c r="J4" s="71"/>
      <c r="K4" s="71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31"/>
      <c r="B5" s="34" t="s">
        <v>29</v>
      </c>
      <c r="C5" s="74" t="s">
        <v>30</v>
      </c>
      <c r="D5" s="71"/>
      <c r="E5" s="71"/>
      <c r="F5" s="71"/>
      <c r="G5" s="71"/>
      <c r="H5" s="71"/>
      <c r="I5" s="71"/>
      <c r="J5" s="71"/>
      <c r="K5" s="7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31"/>
      <c r="B6" s="34" t="s">
        <v>31</v>
      </c>
      <c r="C6" s="74" t="s">
        <v>32</v>
      </c>
      <c r="D6" s="71"/>
      <c r="E6" s="71"/>
      <c r="F6" s="71"/>
      <c r="G6" s="71"/>
      <c r="H6" s="71"/>
      <c r="I6" s="71"/>
      <c r="J6" s="71"/>
      <c r="K6" s="7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31"/>
      <c r="B7" s="34" t="s">
        <v>33</v>
      </c>
      <c r="C7" s="74" t="s">
        <v>34</v>
      </c>
      <c r="D7" s="71"/>
      <c r="E7" s="71"/>
      <c r="F7" s="71"/>
      <c r="G7" s="71"/>
      <c r="H7" s="71"/>
      <c r="I7" s="71"/>
      <c r="J7" s="71"/>
      <c r="K7" s="71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31"/>
      <c r="B8" s="34" t="s">
        <v>35</v>
      </c>
      <c r="C8" s="74" t="s">
        <v>36</v>
      </c>
      <c r="D8" s="71"/>
      <c r="E8" s="71"/>
      <c r="F8" s="71"/>
      <c r="G8" s="71"/>
      <c r="H8" s="71"/>
      <c r="I8" s="71"/>
      <c r="J8" s="71"/>
      <c r="K8" s="71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31"/>
      <c r="B9" s="34" t="s">
        <v>37</v>
      </c>
      <c r="C9" s="74" t="s">
        <v>38</v>
      </c>
      <c r="D9" s="71"/>
      <c r="E9" s="71"/>
      <c r="F9" s="71"/>
      <c r="G9" s="71"/>
      <c r="H9" s="71"/>
      <c r="I9" s="71"/>
      <c r="J9" s="71"/>
      <c r="K9" s="71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31"/>
      <c r="B10" s="34" t="s">
        <v>39</v>
      </c>
      <c r="C10" s="74" t="s">
        <v>40</v>
      </c>
      <c r="D10" s="71"/>
      <c r="E10" s="71"/>
      <c r="F10" s="71"/>
      <c r="G10" s="71"/>
      <c r="H10" s="71"/>
      <c r="I10" s="71"/>
      <c r="J10" s="71"/>
      <c r="K10" s="71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31"/>
      <c r="B11" s="34" t="s">
        <v>41</v>
      </c>
      <c r="C11" s="74" t="s">
        <v>42</v>
      </c>
      <c r="D11" s="71"/>
      <c r="E11" s="71"/>
      <c r="F11" s="71"/>
      <c r="G11" s="71"/>
      <c r="H11" s="71"/>
      <c r="I11" s="71"/>
      <c r="J11" s="71"/>
      <c r="K11" s="71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31"/>
      <c r="B12" s="34" t="s">
        <v>43</v>
      </c>
      <c r="C12" s="74" t="s">
        <v>44</v>
      </c>
      <c r="D12" s="71"/>
      <c r="E12" s="71"/>
      <c r="F12" s="71"/>
      <c r="G12" s="71"/>
      <c r="H12" s="71"/>
      <c r="I12" s="71"/>
      <c r="J12" s="71"/>
      <c r="K12" s="7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31"/>
      <c r="B13" s="34" t="s">
        <v>45</v>
      </c>
      <c r="C13" s="74" t="s">
        <v>46</v>
      </c>
      <c r="D13" s="71"/>
      <c r="E13" s="71"/>
      <c r="F13" s="71"/>
      <c r="G13" s="71"/>
      <c r="H13" s="71"/>
      <c r="I13" s="71"/>
      <c r="J13" s="71"/>
      <c r="K13" s="71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21"/>
      <c r="B14" s="35"/>
      <c r="C14" s="22"/>
      <c r="D14" s="23"/>
      <c r="E14" s="24"/>
      <c r="F14" s="23"/>
      <c r="G14" s="23"/>
      <c r="H14" s="2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21"/>
      <c r="B15" s="35"/>
      <c r="C15" s="22"/>
      <c r="D15" s="23"/>
      <c r="E15" s="24"/>
      <c r="F15" s="23"/>
      <c r="G15" s="23"/>
      <c r="H15" s="2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21"/>
      <c r="B16" s="22"/>
      <c r="C16" s="22"/>
      <c r="D16" s="23"/>
      <c r="E16" s="24"/>
      <c r="F16" s="23"/>
      <c r="G16" s="23"/>
      <c r="H16" s="2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21"/>
      <c r="B17" s="22"/>
      <c r="C17" s="22"/>
      <c r="D17" s="23"/>
      <c r="E17" s="24"/>
      <c r="F17" s="23"/>
      <c r="G17" s="23"/>
      <c r="H17" s="2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21"/>
      <c r="B18" s="22"/>
      <c r="C18" s="22"/>
      <c r="D18" s="23"/>
      <c r="E18" s="24"/>
      <c r="F18" s="23"/>
      <c r="G18" s="23"/>
      <c r="H18" s="24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21"/>
      <c r="B19" s="22"/>
      <c r="C19" s="22"/>
      <c r="D19" s="23"/>
      <c r="E19" s="24"/>
      <c r="F19" s="23"/>
      <c r="G19" s="23"/>
      <c r="H19" s="2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21"/>
      <c r="B20" s="22"/>
      <c r="C20" s="22"/>
      <c r="D20" s="23"/>
      <c r="E20" s="24"/>
      <c r="F20" s="23"/>
      <c r="G20" s="23"/>
      <c r="H20" s="24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22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22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22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21"/>
      <c r="B999" s="22"/>
      <c r="C999" s="22"/>
      <c r="D999" s="23"/>
      <c r="E999" s="24"/>
      <c r="F999" s="23"/>
      <c r="G999" s="23"/>
      <c r="H999" s="24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21"/>
      <c r="B1000" s="22"/>
      <c r="C1000" s="22"/>
      <c r="D1000" s="23"/>
      <c r="E1000" s="24"/>
      <c r="F1000" s="23"/>
      <c r="G1000" s="23"/>
      <c r="H1000" s="24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993"/>
  <sheetViews>
    <sheetView zoomScale="69" zoomScaleNormal="69" workbookViewId="0">
      <selection activeCell="D23" sqref="D23"/>
    </sheetView>
  </sheetViews>
  <sheetFormatPr defaultColWidth="12.5703125" defaultRowHeight="15" customHeight="1"/>
  <cols>
    <col min="1" max="1" width="6.28515625" customWidth="1"/>
    <col min="2" max="2" width="37" customWidth="1"/>
    <col min="3" max="3" width="18.5703125" customWidth="1"/>
    <col min="4" max="4" width="20.140625" customWidth="1"/>
    <col min="5" max="5" width="14.140625" customWidth="1"/>
    <col min="6" max="6" width="54.5703125" customWidth="1"/>
    <col min="7" max="7" width="59.140625" customWidth="1"/>
    <col min="8" max="8" width="67.5703125" customWidth="1"/>
    <col min="9" max="9" width="31.57031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67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308</v>
      </c>
      <c r="C8" s="44">
        <v>34780.14</v>
      </c>
      <c r="D8" s="18">
        <f t="shared" ref="D8:D18" si="0">C8</f>
        <v>34780.14</v>
      </c>
      <c r="E8" s="19" t="s">
        <v>60</v>
      </c>
      <c r="F8" s="18" t="s">
        <v>63</v>
      </c>
      <c r="G8" s="18" t="s">
        <v>64</v>
      </c>
      <c r="H8" s="19" t="s">
        <v>61</v>
      </c>
      <c r="I8" s="20" t="s">
        <v>84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299</v>
      </c>
      <c r="C9" s="44">
        <v>7500</v>
      </c>
      <c r="D9" s="18">
        <f t="shared" si="0"/>
        <v>7500</v>
      </c>
      <c r="E9" s="19" t="s">
        <v>60</v>
      </c>
      <c r="F9" s="18" t="s">
        <v>65</v>
      </c>
      <c r="G9" s="18" t="s">
        <v>66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300</v>
      </c>
      <c r="C10" s="44">
        <v>7500</v>
      </c>
      <c r="D10" s="18">
        <f t="shared" si="0"/>
        <v>7500</v>
      </c>
      <c r="E10" s="19" t="s">
        <v>60</v>
      </c>
      <c r="F10" s="18" t="s">
        <v>69</v>
      </c>
      <c r="G10" s="18" t="s">
        <v>70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300</v>
      </c>
      <c r="C11" s="44">
        <v>7500</v>
      </c>
      <c r="D11" s="18">
        <f t="shared" si="0"/>
        <v>7500</v>
      </c>
      <c r="E11" s="19" t="s">
        <v>60</v>
      </c>
      <c r="F11" s="18" t="s">
        <v>71</v>
      </c>
      <c r="G11" s="18" t="s">
        <v>72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301</v>
      </c>
      <c r="C12" s="44">
        <v>6000</v>
      </c>
      <c r="D12" s="18">
        <f t="shared" si="0"/>
        <v>6000</v>
      </c>
      <c r="E12" s="19" t="s">
        <v>60</v>
      </c>
      <c r="F12" s="18" t="s">
        <v>75</v>
      </c>
      <c r="G12" s="18" t="s">
        <v>74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302</v>
      </c>
      <c r="C13" s="44">
        <v>6000</v>
      </c>
      <c r="D13" s="18">
        <f t="shared" si="0"/>
        <v>6000</v>
      </c>
      <c r="E13" s="19" t="s">
        <v>60</v>
      </c>
      <c r="F13" s="18" t="s">
        <v>76</v>
      </c>
      <c r="G13" s="18" t="s">
        <v>77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303</v>
      </c>
      <c r="C14" s="44">
        <v>6000</v>
      </c>
      <c r="D14" s="18">
        <f t="shared" si="0"/>
        <v>6000</v>
      </c>
      <c r="E14" s="19" t="s">
        <v>60</v>
      </c>
      <c r="F14" s="18" t="s">
        <v>78</v>
      </c>
      <c r="G14" s="18" t="s">
        <v>79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304</v>
      </c>
      <c r="C15" s="44">
        <v>132000</v>
      </c>
      <c r="D15" s="18">
        <f t="shared" si="0"/>
        <v>132000</v>
      </c>
      <c r="E15" s="19" t="s">
        <v>60</v>
      </c>
      <c r="F15" s="18" t="s">
        <v>80</v>
      </c>
      <c r="G15" s="18" t="s">
        <v>81</v>
      </c>
      <c r="H15" s="19" t="s">
        <v>61</v>
      </c>
      <c r="I15" s="20" t="s">
        <v>90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305</v>
      </c>
      <c r="C16" s="44">
        <v>4000</v>
      </c>
      <c r="D16" s="18">
        <f t="shared" si="0"/>
        <v>4000</v>
      </c>
      <c r="E16" s="19" t="s">
        <v>60</v>
      </c>
      <c r="F16" s="18" t="s">
        <v>82</v>
      </c>
      <c r="G16" s="18" t="s">
        <v>83</v>
      </c>
      <c r="H16" s="19" t="s">
        <v>61</v>
      </c>
      <c r="I16" s="20" t="s">
        <v>91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306</v>
      </c>
      <c r="C17" s="44">
        <v>499690</v>
      </c>
      <c r="D17" s="18">
        <f t="shared" si="0"/>
        <v>499690</v>
      </c>
      <c r="E17" s="19" t="s">
        <v>60</v>
      </c>
      <c r="F17" s="18" t="s">
        <v>92</v>
      </c>
      <c r="G17" s="18" t="s">
        <v>93</v>
      </c>
      <c r="H17" s="19" t="s">
        <v>61</v>
      </c>
      <c r="I17" s="20" t="s">
        <v>94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307</v>
      </c>
      <c r="C18" s="44">
        <v>5618000</v>
      </c>
      <c r="D18" s="18">
        <f t="shared" si="0"/>
        <v>5618000</v>
      </c>
      <c r="E18" s="19" t="s">
        <v>252</v>
      </c>
      <c r="F18" s="18" t="s">
        <v>147</v>
      </c>
      <c r="G18" s="18" t="s">
        <v>148</v>
      </c>
      <c r="H18" s="19" t="s">
        <v>61</v>
      </c>
      <c r="I18" s="20" t="s">
        <v>197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/>
      <c r="B19" s="17"/>
      <c r="C19" s="44"/>
      <c r="D19" s="18"/>
      <c r="E19" s="19"/>
      <c r="F19" s="18"/>
      <c r="G19" s="18"/>
      <c r="H19" s="19"/>
      <c r="I19" s="20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/>
      <c r="B20" s="17"/>
      <c r="C20" s="44"/>
      <c r="D20" s="18">
        <f>D8+D9+D10+D11+D12+D13+D14+D15+D16+D17</f>
        <v>710970.14</v>
      </c>
      <c r="E20" s="19"/>
      <c r="F20" s="18"/>
      <c r="G20" s="18"/>
      <c r="H20" s="19"/>
      <c r="I20" s="20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22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22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22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996"/>
  <sheetViews>
    <sheetView topLeftCell="A4" zoomScale="69" zoomScaleNormal="69" workbookViewId="0">
      <selection activeCell="E25" sqref="E25"/>
    </sheetView>
  </sheetViews>
  <sheetFormatPr defaultColWidth="12.5703125" defaultRowHeight="15" customHeight="1"/>
  <cols>
    <col min="1" max="1" width="6.28515625" customWidth="1"/>
    <col min="2" max="2" width="34.28515625" customWidth="1"/>
    <col min="3" max="3" width="18.5703125" customWidth="1"/>
    <col min="4" max="4" width="16.140625" customWidth="1"/>
    <col min="5" max="5" width="14.140625" customWidth="1"/>
    <col min="6" max="6" width="54.5703125" customWidth="1"/>
    <col min="7" max="7" width="59.140625" customWidth="1"/>
    <col min="8" max="8" width="67.5703125" customWidth="1"/>
    <col min="9" max="9" width="47.1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135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95</v>
      </c>
      <c r="C8" s="44">
        <v>15100</v>
      </c>
      <c r="D8" s="18">
        <f t="shared" ref="D8:D23" si="0">C8</f>
        <v>15100</v>
      </c>
      <c r="E8" s="19" t="s">
        <v>60</v>
      </c>
      <c r="F8" s="18" t="s">
        <v>96</v>
      </c>
      <c r="G8" s="18" t="s">
        <v>97</v>
      </c>
      <c r="H8" s="19" t="s">
        <v>61</v>
      </c>
      <c r="I8" s="20" t="s">
        <v>126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309</v>
      </c>
      <c r="C9" s="44">
        <v>6000</v>
      </c>
      <c r="D9" s="18">
        <f t="shared" si="0"/>
        <v>6000</v>
      </c>
      <c r="E9" s="19" t="s">
        <v>60</v>
      </c>
      <c r="F9" s="18" t="s">
        <v>78</v>
      </c>
      <c r="G9" s="18" t="s">
        <v>79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310</v>
      </c>
      <c r="C10" s="44">
        <v>7500</v>
      </c>
      <c r="D10" s="18">
        <f t="shared" si="0"/>
        <v>7500</v>
      </c>
      <c r="E10" s="19" t="s">
        <v>60</v>
      </c>
      <c r="F10" s="18" t="s">
        <v>98</v>
      </c>
      <c r="G10" s="18" t="s">
        <v>72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310</v>
      </c>
      <c r="C11" s="44">
        <v>7500</v>
      </c>
      <c r="D11" s="18">
        <f t="shared" si="0"/>
        <v>7500</v>
      </c>
      <c r="E11" s="19" t="s">
        <v>60</v>
      </c>
      <c r="F11" s="18" t="s">
        <v>69</v>
      </c>
      <c r="G11" s="18" t="s">
        <v>70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99</v>
      </c>
      <c r="G12" s="18" t="s">
        <v>100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311</v>
      </c>
      <c r="C13" s="44">
        <v>6000</v>
      </c>
      <c r="D13" s="18">
        <f t="shared" si="0"/>
        <v>6000</v>
      </c>
      <c r="E13" s="19" t="s">
        <v>60</v>
      </c>
      <c r="F13" s="18" t="s">
        <v>101</v>
      </c>
      <c r="G13" s="18" t="s">
        <v>102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312</v>
      </c>
      <c r="C14" s="44">
        <v>6000</v>
      </c>
      <c r="D14" s="18">
        <f t="shared" si="0"/>
        <v>6000</v>
      </c>
      <c r="E14" s="19" t="s">
        <v>60</v>
      </c>
      <c r="F14" s="18" t="s">
        <v>76</v>
      </c>
      <c r="G14" s="18" t="s">
        <v>103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313</v>
      </c>
      <c r="C15" s="44">
        <v>132000</v>
      </c>
      <c r="D15" s="18">
        <f t="shared" si="0"/>
        <v>132000</v>
      </c>
      <c r="E15" s="19" t="s">
        <v>60</v>
      </c>
      <c r="F15" s="18" t="s">
        <v>104</v>
      </c>
      <c r="G15" s="18" t="s">
        <v>105</v>
      </c>
      <c r="H15" s="19" t="s">
        <v>61</v>
      </c>
      <c r="I15" s="20" t="s">
        <v>131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314</v>
      </c>
      <c r="C16" s="44">
        <v>60487.199999999997</v>
      </c>
      <c r="D16" s="18">
        <f t="shared" si="0"/>
        <v>60487.199999999997</v>
      </c>
      <c r="E16" s="19" t="s">
        <v>60</v>
      </c>
      <c r="F16" s="18" t="s">
        <v>106</v>
      </c>
      <c r="G16" s="18" t="s">
        <v>107</v>
      </c>
      <c r="H16" s="19" t="s">
        <v>61</v>
      </c>
      <c r="I16" s="20" t="s">
        <v>127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108</v>
      </c>
      <c r="C17" s="44">
        <v>20000</v>
      </c>
      <c r="D17" s="18">
        <f t="shared" si="0"/>
        <v>20000</v>
      </c>
      <c r="E17" s="19" t="s">
        <v>60</v>
      </c>
      <c r="F17" s="18" t="s">
        <v>109</v>
      </c>
      <c r="G17" s="18" t="s">
        <v>110</v>
      </c>
      <c r="H17" s="19" t="s">
        <v>61</v>
      </c>
      <c r="I17" s="20" t="s">
        <v>128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111</v>
      </c>
      <c r="C18" s="44">
        <v>14317</v>
      </c>
      <c r="D18" s="18">
        <f t="shared" si="0"/>
        <v>14317</v>
      </c>
      <c r="E18" s="19" t="s">
        <v>60</v>
      </c>
      <c r="F18" s="18" t="s">
        <v>112</v>
      </c>
      <c r="G18" s="18" t="s">
        <v>113</v>
      </c>
      <c r="H18" s="19" t="s">
        <v>61</v>
      </c>
      <c r="I18" s="20" t="s">
        <v>129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73</v>
      </c>
      <c r="C19" s="44">
        <v>12800</v>
      </c>
      <c r="D19" s="18">
        <f t="shared" si="0"/>
        <v>12800</v>
      </c>
      <c r="E19" s="19" t="s">
        <v>60</v>
      </c>
      <c r="F19" s="18" t="s">
        <v>114</v>
      </c>
      <c r="G19" s="18" t="s">
        <v>115</v>
      </c>
      <c r="H19" s="19" t="s">
        <v>61</v>
      </c>
      <c r="I19" s="20" t="s">
        <v>130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17" t="s">
        <v>116</v>
      </c>
      <c r="C20" s="44">
        <v>9020</v>
      </c>
      <c r="D20" s="18">
        <f t="shared" si="0"/>
        <v>9020</v>
      </c>
      <c r="E20" s="19" t="s">
        <v>60</v>
      </c>
      <c r="F20" s="18" t="s">
        <v>117</v>
      </c>
      <c r="G20" s="18" t="s">
        <v>118</v>
      </c>
      <c r="H20" s="19" t="s">
        <v>61</v>
      </c>
      <c r="I20" s="20" t="s">
        <v>133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119</v>
      </c>
      <c r="C21" s="44">
        <v>130000</v>
      </c>
      <c r="D21" s="18">
        <f t="shared" si="0"/>
        <v>130000</v>
      </c>
      <c r="E21" s="19" t="s">
        <v>60</v>
      </c>
      <c r="F21" s="18" t="s">
        <v>120</v>
      </c>
      <c r="G21" s="18" t="s">
        <v>121</v>
      </c>
      <c r="H21" s="19" t="s">
        <v>61</v>
      </c>
      <c r="I21" s="20" t="s">
        <v>132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62</v>
      </c>
      <c r="C22" s="44">
        <v>5471</v>
      </c>
      <c r="D22" s="18">
        <f t="shared" si="0"/>
        <v>5471</v>
      </c>
      <c r="E22" s="19" t="s">
        <v>60</v>
      </c>
      <c r="F22" s="18" t="s">
        <v>122</v>
      </c>
      <c r="G22" s="18" t="s">
        <v>123</v>
      </c>
      <c r="H22" s="19" t="s">
        <v>61</v>
      </c>
      <c r="I22" s="20" t="s">
        <v>134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73</v>
      </c>
      <c r="C23" s="44">
        <v>6000</v>
      </c>
      <c r="D23" s="18">
        <f t="shared" si="0"/>
        <v>6000</v>
      </c>
      <c r="E23" s="19" t="s">
        <v>60</v>
      </c>
      <c r="F23" s="18" t="s">
        <v>124</v>
      </c>
      <c r="G23" s="18" t="s">
        <v>125</v>
      </c>
      <c r="H23" s="19" t="s">
        <v>61</v>
      </c>
      <c r="I23" s="20" t="s">
        <v>198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>
        <f>SUM(D8:D23)</f>
        <v>445695.2</v>
      </c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</sheetData>
  <mergeCells count="3">
    <mergeCell ref="A2:I2"/>
    <mergeCell ref="A3:I3"/>
    <mergeCell ref="A4:I4"/>
  </mergeCells>
  <phoneticPr fontId="21" type="noConversion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998"/>
  <sheetViews>
    <sheetView topLeftCell="A15" zoomScale="69" zoomScaleNormal="69" workbookViewId="0">
      <selection activeCell="D27" sqref="D27"/>
    </sheetView>
  </sheetViews>
  <sheetFormatPr defaultColWidth="12.5703125" defaultRowHeight="15" customHeight="1"/>
  <cols>
    <col min="1" max="1" width="6.28515625" customWidth="1"/>
    <col min="2" max="2" width="35.7109375" customWidth="1"/>
    <col min="3" max="3" width="18.5703125" customWidth="1"/>
    <col min="4" max="4" width="18.42578125" customWidth="1"/>
    <col min="5" max="5" width="14.140625" customWidth="1"/>
    <col min="6" max="6" width="54.5703125" customWidth="1"/>
    <col min="7" max="7" width="59.140625" customWidth="1"/>
    <col min="8" max="8" width="67.5703125" customWidth="1"/>
    <col min="9" max="9" width="47.1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199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315</v>
      </c>
      <c r="C8" s="44">
        <v>4000</v>
      </c>
      <c r="D8" s="18">
        <f t="shared" ref="D8:D22" si="0">C8</f>
        <v>4000</v>
      </c>
      <c r="E8" s="19" t="s">
        <v>60</v>
      </c>
      <c r="F8" s="18" t="s">
        <v>136</v>
      </c>
      <c r="G8" s="18" t="s">
        <v>137</v>
      </c>
      <c r="H8" s="19" t="s">
        <v>61</v>
      </c>
      <c r="I8" s="20" t="s">
        <v>167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312</v>
      </c>
      <c r="C9" s="44">
        <v>6000</v>
      </c>
      <c r="D9" s="18">
        <f t="shared" si="0"/>
        <v>6000</v>
      </c>
      <c r="E9" s="19" t="s">
        <v>60</v>
      </c>
      <c r="F9" s="18" t="s">
        <v>76</v>
      </c>
      <c r="G9" s="18" t="s">
        <v>103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316</v>
      </c>
      <c r="C10" s="44">
        <v>6000</v>
      </c>
      <c r="D10" s="18">
        <f t="shared" si="0"/>
        <v>6000</v>
      </c>
      <c r="E10" s="19" t="s">
        <v>60</v>
      </c>
      <c r="F10" s="18" t="s">
        <v>101</v>
      </c>
      <c r="G10" s="18" t="s">
        <v>102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310</v>
      </c>
      <c r="C11" s="44">
        <v>7500</v>
      </c>
      <c r="D11" s="18">
        <f t="shared" si="0"/>
        <v>7500</v>
      </c>
      <c r="E11" s="19" t="s">
        <v>60</v>
      </c>
      <c r="F11" s="18" t="s">
        <v>99</v>
      </c>
      <c r="G11" s="18" t="s">
        <v>100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69</v>
      </c>
      <c r="G12" s="18" t="s">
        <v>70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71</v>
      </c>
      <c r="G13" s="18" t="s">
        <v>72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317</v>
      </c>
      <c r="C14" s="44">
        <v>6000</v>
      </c>
      <c r="D14" s="18">
        <f t="shared" si="0"/>
        <v>6000</v>
      </c>
      <c r="E14" s="19" t="s">
        <v>60</v>
      </c>
      <c r="F14" s="18" t="s">
        <v>78</v>
      </c>
      <c r="G14" s="18" t="s">
        <v>79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138</v>
      </c>
      <c r="C15" s="44">
        <v>350000</v>
      </c>
      <c r="D15" s="18">
        <f t="shared" si="0"/>
        <v>350000</v>
      </c>
      <c r="E15" s="19" t="s">
        <v>60</v>
      </c>
      <c r="F15" s="18" t="s">
        <v>139</v>
      </c>
      <c r="G15" s="18" t="s">
        <v>140</v>
      </c>
      <c r="H15" s="19" t="s">
        <v>61</v>
      </c>
      <c r="I15" s="20" t="s">
        <v>131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141</v>
      </c>
      <c r="C16" s="44">
        <v>15328</v>
      </c>
      <c r="D16" s="18">
        <f t="shared" si="0"/>
        <v>15328</v>
      </c>
      <c r="E16" s="19" t="s">
        <v>60</v>
      </c>
      <c r="F16" s="18" t="s">
        <v>142</v>
      </c>
      <c r="G16" s="18" t="s">
        <v>143</v>
      </c>
      <c r="H16" s="19" t="s">
        <v>61</v>
      </c>
      <c r="I16" s="20" t="s">
        <v>179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144</v>
      </c>
      <c r="C17" s="44">
        <v>28514</v>
      </c>
      <c r="D17" s="18">
        <f t="shared" si="0"/>
        <v>28514</v>
      </c>
      <c r="E17" s="19" t="s">
        <v>60</v>
      </c>
      <c r="F17" s="18" t="s">
        <v>145</v>
      </c>
      <c r="G17" s="18" t="s">
        <v>146</v>
      </c>
      <c r="H17" s="19" t="s">
        <v>61</v>
      </c>
      <c r="I17" s="20" t="s">
        <v>180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149</v>
      </c>
      <c r="C18" s="44">
        <v>97000</v>
      </c>
      <c r="D18" s="18">
        <f t="shared" si="0"/>
        <v>97000</v>
      </c>
      <c r="E18" s="19" t="s">
        <v>60</v>
      </c>
      <c r="F18" s="18" t="s">
        <v>150</v>
      </c>
      <c r="G18" s="18" t="s">
        <v>151</v>
      </c>
      <c r="H18" s="19" t="s">
        <v>61</v>
      </c>
      <c r="I18" s="20" t="s">
        <v>187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154</v>
      </c>
      <c r="C19" s="44">
        <v>97000</v>
      </c>
      <c r="D19" s="18">
        <f t="shared" si="0"/>
        <v>97000</v>
      </c>
      <c r="E19" s="19" t="s">
        <v>60</v>
      </c>
      <c r="F19" s="18" t="s">
        <v>155</v>
      </c>
      <c r="G19" s="18" t="s">
        <v>156</v>
      </c>
      <c r="H19" s="19" t="s">
        <v>61</v>
      </c>
      <c r="I19" s="20" t="s">
        <v>189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17" t="s">
        <v>157</v>
      </c>
      <c r="C20" s="44">
        <v>97000</v>
      </c>
      <c r="D20" s="18">
        <f t="shared" si="0"/>
        <v>97000</v>
      </c>
      <c r="E20" s="19" t="s">
        <v>60</v>
      </c>
      <c r="F20" s="18" t="s">
        <v>158</v>
      </c>
      <c r="G20" s="18" t="s">
        <v>159</v>
      </c>
      <c r="H20" s="19" t="s">
        <v>61</v>
      </c>
      <c r="I20" s="20" t="s">
        <v>188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152</v>
      </c>
      <c r="C21" s="44">
        <v>97000</v>
      </c>
      <c r="D21" s="18">
        <f t="shared" si="0"/>
        <v>97000</v>
      </c>
      <c r="E21" s="19" t="s">
        <v>60</v>
      </c>
      <c r="F21" s="18" t="s">
        <v>160</v>
      </c>
      <c r="G21" s="18" t="s">
        <v>161</v>
      </c>
      <c r="H21" s="19" t="s">
        <v>61</v>
      </c>
      <c r="I21" s="20" t="s">
        <v>190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162</v>
      </c>
      <c r="C22" s="44">
        <v>97000</v>
      </c>
      <c r="D22" s="18">
        <f t="shared" si="0"/>
        <v>97000</v>
      </c>
      <c r="E22" s="19" t="s">
        <v>60</v>
      </c>
      <c r="F22" s="18" t="s">
        <v>160</v>
      </c>
      <c r="G22" s="18" t="s">
        <v>161</v>
      </c>
      <c r="H22" s="19" t="s">
        <v>61</v>
      </c>
      <c r="I22" s="20" t="s">
        <v>191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163</v>
      </c>
      <c r="C23" s="44">
        <v>97000</v>
      </c>
      <c r="D23" s="18">
        <f>C23</f>
        <v>97000</v>
      </c>
      <c r="E23" s="19" t="s">
        <v>60</v>
      </c>
      <c r="F23" s="18" t="s">
        <v>160</v>
      </c>
      <c r="G23" s="18" t="s">
        <v>161</v>
      </c>
      <c r="H23" s="19" t="s">
        <v>61</v>
      </c>
      <c r="I23" s="20" t="s">
        <v>192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 t="s">
        <v>164</v>
      </c>
      <c r="C24" s="44">
        <v>97000</v>
      </c>
      <c r="D24" s="18">
        <f>C24</f>
        <v>97000</v>
      </c>
      <c r="E24" s="19" t="s">
        <v>60</v>
      </c>
      <c r="F24" s="18" t="s">
        <v>158</v>
      </c>
      <c r="G24" s="18" t="s">
        <v>159</v>
      </c>
      <c r="H24" s="19" t="s">
        <v>61</v>
      </c>
      <c r="I24" s="20" t="s">
        <v>193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17" t="s">
        <v>165</v>
      </c>
      <c r="C25" s="44">
        <v>97000</v>
      </c>
      <c r="D25" s="18">
        <f>C25</f>
        <v>97000</v>
      </c>
      <c r="E25" s="19" t="s">
        <v>60</v>
      </c>
      <c r="F25" s="18" t="s">
        <v>158</v>
      </c>
      <c r="G25" s="18" t="s">
        <v>159</v>
      </c>
      <c r="H25" s="19" t="s">
        <v>61</v>
      </c>
      <c r="I25" s="20" t="s">
        <v>194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17" t="s">
        <v>153</v>
      </c>
      <c r="C26" s="44">
        <v>97000</v>
      </c>
      <c r="D26" s="18">
        <f>C26</f>
        <v>97000</v>
      </c>
      <c r="E26" s="19" t="s">
        <v>60</v>
      </c>
      <c r="F26" s="18" t="s">
        <v>155</v>
      </c>
      <c r="G26" s="18" t="s">
        <v>156</v>
      </c>
      <c r="H26" s="19" t="s">
        <v>61</v>
      </c>
      <c r="I26" s="20" t="s">
        <v>195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6">
        <v>20</v>
      </c>
      <c r="B27" s="17" t="s">
        <v>166</v>
      </c>
      <c r="C27" s="44">
        <v>97000</v>
      </c>
      <c r="D27" s="18">
        <f t="shared" ref="D27" si="1">C27</f>
        <v>97000</v>
      </c>
      <c r="E27" s="19" t="s">
        <v>60</v>
      </c>
      <c r="F27" s="18" t="s">
        <v>155</v>
      </c>
      <c r="G27" s="18" t="s">
        <v>156</v>
      </c>
      <c r="H27" s="19" t="s">
        <v>61</v>
      </c>
      <c r="I27" s="20" t="s">
        <v>196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>
        <v>21</v>
      </c>
      <c r="B28" s="17" t="s">
        <v>73</v>
      </c>
      <c r="C28" s="44">
        <v>2500</v>
      </c>
      <c r="D28" s="18">
        <f t="shared" ref="D28:D33" si="2">C28</f>
        <v>2500</v>
      </c>
      <c r="E28" s="19" t="s">
        <v>60</v>
      </c>
      <c r="F28" s="18" t="s">
        <v>169</v>
      </c>
      <c r="G28" s="18" t="s">
        <v>170</v>
      </c>
      <c r="H28" s="19" t="s">
        <v>61</v>
      </c>
      <c r="I28" s="20" t="s">
        <v>173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>
        <v>22</v>
      </c>
      <c r="B29" s="17" t="s">
        <v>73</v>
      </c>
      <c r="C29" s="44">
        <v>540</v>
      </c>
      <c r="D29" s="18">
        <f t="shared" si="2"/>
        <v>540</v>
      </c>
      <c r="E29" s="19" t="s">
        <v>60</v>
      </c>
      <c r="F29" s="18" t="s">
        <v>171</v>
      </c>
      <c r="G29" s="18" t="s">
        <v>172</v>
      </c>
      <c r="H29" s="19" t="s">
        <v>61</v>
      </c>
      <c r="I29" s="20" t="s">
        <v>177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6">
        <v>23</v>
      </c>
      <c r="B30" s="17" t="s">
        <v>174</v>
      </c>
      <c r="C30" s="44">
        <v>2992000</v>
      </c>
      <c r="D30" s="18">
        <f t="shared" si="2"/>
        <v>2992000</v>
      </c>
      <c r="E30" s="19" t="s">
        <v>252</v>
      </c>
      <c r="F30" s="18" t="s">
        <v>175</v>
      </c>
      <c r="G30" s="18" t="s">
        <v>176</v>
      </c>
      <c r="H30" s="19" t="s">
        <v>61</v>
      </c>
      <c r="I30" s="20" t="s">
        <v>178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6">
        <v>24</v>
      </c>
      <c r="B31" s="17" t="s">
        <v>181</v>
      </c>
      <c r="C31" s="44">
        <v>20000</v>
      </c>
      <c r="D31" s="18">
        <f t="shared" si="2"/>
        <v>20000</v>
      </c>
      <c r="E31" s="19" t="s">
        <v>60</v>
      </c>
      <c r="F31" s="18" t="s">
        <v>182</v>
      </c>
      <c r="G31" s="18" t="s">
        <v>183</v>
      </c>
      <c r="H31" s="19" t="s">
        <v>61</v>
      </c>
      <c r="I31" s="20" t="s">
        <v>184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50">
        <v>25</v>
      </c>
      <c r="B32" s="51" t="s">
        <v>345</v>
      </c>
      <c r="C32" s="52">
        <v>96414.16</v>
      </c>
      <c r="D32" s="53">
        <f t="shared" si="2"/>
        <v>96414.16</v>
      </c>
      <c r="E32" s="54" t="s">
        <v>60</v>
      </c>
      <c r="F32" s="53" t="s">
        <v>185</v>
      </c>
      <c r="G32" s="53" t="s">
        <v>186</v>
      </c>
      <c r="H32" s="54" t="s">
        <v>61</v>
      </c>
      <c r="I32" s="55" t="s">
        <v>346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s="46" customFormat="1" ht="23.25" customHeight="1">
      <c r="A33" s="16">
        <v>26</v>
      </c>
      <c r="B33" s="56" t="s">
        <v>321</v>
      </c>
      <c r="C33" s="57">
        <v>13600</v>
      </c>
      <c r="D33" s="58">
        <f t="shared" si="2"/>
        <v>13600</v>
      </c>
      <c r="E33" s="59" t="s">
        <v>60</v>
      </c>
      <c r="F33" s="58" t="s">
        <v>322</v>
      </c>
      <c r="G33" s="58" t="s">
        <v>323</v>
      </c>
      <c r="H33" s="59" t="s">
        <v>61</v>
      </c>
      <c r="I33" s="60" t="s">
        <v>126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>
        <f>D8+D9+D10+D11+D12+D13+D14+D15+D16+D17+D18+D19+D20+D21+D22+D23+D24+D25+D26+D27+D28+D29+D31+D32+D33</f>
        <v>1541396.16</v>
      </c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</sheetData>
  <mergeCells count="3">
    <mergeCell ref="A2:I2"/>
    <mergeCell ref="A3:I3"/>
    <mergeCell ref="A4:I4"/>
  </mergeCells>
  <phoneticPr fontId="21" type="noConversion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999"/>
  <sheetViews>
    <sheetView topLeftCell="A13" zoomScale="69" zoomScaleNormal="69" workbookViewId="0">
      <selection activeCell="A32" sqref="A32"/>
    </sheetView>
  </sheetViews>
  <sheetFormatPr defaultColWidth="12.5703125" defaultRowHeight="15" customHeight="1"/>
  <cols>
    <col min="1" max="1" width="6.28515625" customWidth="1"/>
    <col min="2" max="2" width="42.28515625" customWidth="1"/>
    <col min="3" max="3" width="18.5703125" customWidth="1"/>
    <col min="4" max="4" width="17" customWidth="1"/>
    <col min="5" max="5" width="14.140625" customWidth="1"/>
    <col min="6" max="6" width="54.5703125" customWidth="1"/>
    <col min="7" max="7" width="59.140625" customWidth="1"/>
    <col min="8" max="8" width="67.5703125" customWidth="1"/>
    <col min="9" max="9" width="47.140625" customWidth="1"/>
    <col min="10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265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202</v>
      </c>
      <c r="C8" s="44">
        <v>4800</v>
      </c>
      <c r="D8" s="18">
        <f t="shared" ref="D8:D23" si="0">C8</f>
        <v>4800</v>
      </c>
      <c r="E8" s="19" t="s">
        <v>60</v>
      </c>
      <c r="F8" s="18" t="s">
        <v>168</v>
      </c>
      <c r="G8" s="18" t="s">
        <v>200</v>
      </c>
      <c r="H8" s="19" t="s">
        <v>61</v>
      </c>
      <c r="I8" s="20" t="s">
        <v>201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312</v>
      </c>
      <c r="C9" s="44">
        <v>6000</v>
      </c>
      <c r="D9" s="18">
        <f t="shared" si="0"/>
        <v>6000</v>
      </c>
      <c r="E9" s="19" t="s">
        <v>60</v>
      </c>
      <c r="F9" s="18" t="s">
        <v>76</v>
      </c>
      <c r="G9" s="18" t="s">
        <v>103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318</v>
      </c>
      <c r="C10" s="44">
        <v>6000</v>
      </c>
      <c r="D10" s="18">
        <f t="shared" si="0"/>
        <v>6000</v>
      </c>
      <c r="E10" s="19" t="s">
        <v>60</v>
      </c>
      <c r="F10" s="18" t="s">
        <v>101</v>
      </c>
      <c r="G10" s="18" t="s">
        <v>102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319</v>
      </c>
      <c r="C11" s="44">
        <v>7500</v>
      </c>
      <c r="D11" s="18">
        <f t="shared" si="0"/>
        <v>7500</v>
      </c>
      <c r="E11" s="19" t="s">
        <v>60</v>
      </c>
      <c r="F11" s="18" t="s">
        <v>99</v>
      </c>
      <c r="G11" s="18" t="s">
        <v>100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319</v>
      </c>
      <c r="C12" s="44">
        <v>7500</v>
      </c>
      <c r="D12" s="18">
        <f t="shared" si="0"/>
        <v>7500</v>
      </c>
      <c r="E12" s="19" t="s">
        <v>60</v>
      </c>
      <c r="F12" s="18" t="s">
        <v>69</v>
      </c>
      <c r="G12" s="18" t="s">
        <v>70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319</v>
      </c>
      <c r="C13" s="44">
        <v>7500</v>
      </c>
      <c r="D13" s="18">
        <f t="shared" si="0"/>
        <v>7500</v>
      </c>
      <c r="E13" s="19" t="s">
        <v>60</v>
      </c>
      <c r="F13" s="18" t="s">
        <v>71</v>
      </c>
      <c r="G13" s="18" t="s">
        <v>72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317</v>
      </c>
      <c r="C14" s="44">
        <v>6000</v>
      </c>
      <c r="D14" s="18">
        <f t="shared" si="0"/>
        <v>6000</v>
      </c>
      <c r="E14" s="19" t="s">
        <v>60</v>
      </c>
      <c r="F14" s="18" t="s">
        <v>78</v>
      </c>
      <c r="G14" s="18" t="s">
        <v>79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73</v>
      </c>
      <c r="C15" s="44">
        <v>3750</v>
      </c>
      <c r="D15" s="18">
        <f t="shared" si="0"/>
        <v>3750</v>
      </c>
      <c r="E15" s="19" t="s">
        <v>60</v>
      </c>
      <c r="F15" s="18" t="s">
        <v>203</v>
      </c>
      <c r="G15" s="18" t="s">
        <v>520</v>
      </c>
      <c r="H15" s="19" t="s">
        <v>61</v>
      </c>
      <c r="I15" s="20" t="s">
        <v>204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315</v>
      </c>
      <c r="C16" s="44">
        <v>4000</v>
      </c>
      <c r="D16" s="18">
        <f t="shared" si="0"/>
        <v>4000</v>
      </c>
      <c r="E16" s="19" t="s">
        <v>60</v>
      </c>
      <c r="F16" s="18" t="s">
        <v>136</v>
      </c>
      <c r="G16" s="18" t="s">
        <v>137</v>
      </c>
      <c r="H16" s="19" t="s">
        <v>61</v>
      </c>
      <c r="I16" s="20" t="s">
        <v>231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205</v>
      </c>
      <c r="C17" s="44">
        <v>25000</v>
      </c>
      <c r="D17" s="18">
        <f t="shared" si="0"/>
        <v>25000</v>
      </c>
      <c r="E17" s="19" t="s">
        <v>60</v>
      </c>
      <c r="F17" s="18" t="s">
        <v>206</v>
      </c>
      <c r="G17" s="18" t="s">
        <v>207</v>
      </c>
      <c r="H17" s="19" t="s">
        <v>61</v>
      </c>
      <c r="I17" s="20" t="s">
        <v>225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108</v>
      </c>
      <c r="C18" s="44">
        <v>4500</v>
      </c>
      <c r="D18" s="18">
        <f t="shared" si="0"/>
        <v>4500</v>
      </c>
      <c r="E18" s="19" t="s">
        <v>60</v>
      </c>
      <c r="F18" s="18" t="s">
        <v>208</v>
      </c>
      <c r="G18" s="18" t="s">
        <v>209</v>
      </c>
      <c r="H18" s="19" t="s">
        <v>61</v>
      </c>
      <c r="I18" s="20" t="s">
        <v>226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47" t="s">
        <v>111</v>
      </c>
      <c r="C19" s="44">
        <v>20000</v>
      </c>
      <c r="D19" s="18">
        <f t="shared" si="0"/>
        <v>20000</v>
      </c>
      <c r="E19" s="19" t="s">
        <v>60</v>
      </c>
      <c r="F19" s="18" t="s">
        <v>210</v>
      </c>
      <c r="G19" s="18" t="s">
        <v>211</v>
      </c>
      <c r="H19" s="19" t="s">
        <v>61</v>
      </c>
      <c r="I19" s="20" t="s">
        <v>227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111</v>
      </c>
      <c r="C20" s="44">
        <v>2000</v>
      </c>
      <c r="D20" s="18">
        <f t="shared" si="0"/>
        <v>2000</v>
      </c>
      <c r="E20" s="19" t="s">
        <v>60</v>
      </c>
      <c r="F20" s="18" t="s">
        <v>212</v>
      </c>
      <c r="G20" s="18" t="s">
        <v>213</v>
      </c>
      <c r="H20" s="19" t="s">
        <v>61</v>
      </c>
      <c r="I20" s="20" t="s">
        <v>228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214</v>
      </c>
      <c r="C21" s="44">
        <v>8211</v>
      </c>
      <c r="D21" s="18">
        <f t="shared" si="0"/>
        <v>8211</v>
      </c>
      <c r="E21" s="19" t="s">
        <v>60</v>
      </c>
      <c r="F21" s="18" t="s">
        <v>215</v>
      </c>
      <c r="G21" s="18" t="s">
        <v>216</v>
      </c>
      <c r="H21" s="19" t="s">
        <v>61</v>
      </c>
      <c r="I21" s="20" t="s">
        <v>229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111</v>
      </c>
      <c r="C22" s="44">
        <v>27335</v>
      </c>
      <c r="D22" s="18">
        <f t="shared" si="0"/>
        <v>27335</v>
      </c>
      <c r="E22" s="19" t="s">
        <v>60</v>
      </c>
      <c r="F22" s="18" t="s">
        <v>217</v>
      </c>
      <c r="G22" s="18" t="s">
        <v>218</v>
      </c>
      <c r="H22" s="19" t="s">
        <v>61</v>
      </c>
      <c r="I22" s="20" t="s">
        <v>230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108</v>
      </c>
      <c r="C23" s="44">
        <v>8900</v>
      </c>
      <c r="D23" s="18">
        <f t="shared" si="0"/>
        <v>8900</v>
      </c>
      <c r="E23" s="19" t="s">
        <v>60</v>
      </c>
      <c r="F23" s="18" t="s">
        <v>219</v>
      </c>
      <c r="G23" s="18" t="s">
        <v>220</v>
      </c>
      <c r="H23" s="19" t="s">
        <v>61</v>
      </c>
      <c r="I23" s="20" t="s">
        <v>224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 t="s">
        <v>238</v>
      </c>
      <c r="C24" s="44">
        <v>15000</v>
      </c>
      <c r="D24" s="18">
        <f>C24</f>
        <v>15000</v>
      </c>
      <c r="E24" s="19" t="s">
        <v>60</v>
      </c>
      <c r="F24" s="18" t="s">
        <v>221</v>
      </c>
      <c r="G24" s="18" t="s">
        <v>222</v>
      </c>
      <c r="H24" s="19" t="s">
        <v>61</v>
      </c>
      <c r="I24" s="20" t="s">
        <v>223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17" t="s">
        <v>240</v>
      </c>
      <c r="C25" s="44">
        <v>107000</v>
      </c>
      <c r="D25" s="18">
        <f>C25</f>
        <v>107000</v>
      </c>
      <c r="E25" s="19" t="s">
        <v>60</v>
      </c>
      <c r="F25" s="18" t="s">
        <v>232</v>
      </c>
      <c r="G25" s="18" t="s">
        <v>233</v>
      </c>
      <c r="H25" s="19" t="s">
        <v>61</v>
      </c>
      <c r="I25" s="20" t="s">
        <v>234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17" t="s">
        <v>239</v>
      </c>
      <c r="C26" s="44">
        <v>95000</v>
      </c>
      <c r="D26" s="18">
        <f>C26</f>
        <v>95000</v>
      </c>
      <c r="E26" s="19" t="s">
        <v>60</v>
      </c>
      <c r="F26" s="18" t="s">
        <v>235</v>
      </c>
      <c r="G26" s="18" t="s">
        <v>236</v>
      </c>
      <c r="H26" s="19" t="s">
        <v>61</v>
      </c>
      <c r="I26" s="20" t="s">
        <v>237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6">
        <v>20</v>
      </c>
      <c r="B27" s="17" t="s">
        <v>241</v>
      </c>
      <c r="C27" s="44">
        <v>107000</v>
      </c>
      <c r="D27" s="18">
        <f>C27</f>
        <v>107000</v>
      </c>
      <c r="E27" s="19" t="s">
        <v>60</v>
      </c>
      <c r="F27" s="18" t="s">
        <v>242</v>
      </c>
      <c r="G27" s="18" t="s">
        <v>243</v>
      </c>
      <c r="H27" s="19" t="s">
        <v>61</v>
      </c>
      <c r="I27" s="20" t="s">
        <v>244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>
        <v>21</v>
      </c>
      <c r="B28" s="17" t="s">
        <v>245</v>
      </c>
      <c r="C28" s="44">
        <v>103000</v>
      </c>
      <c r="D28" s="18">
        <f t="shared" ref="D28" si="1">C28</f>
        <v>103000</v>
      </c>
      <c r="E28" s="19" t="s">
        <v>60</v>
      </c>
      <c r="F28" s="18" t="s">
        <v>246</v>
      </c>
      <c r="G28" s="18" t="s">
        <v>247</v>
      </c>
      <c r="H28" s="19" t="s">
        <v>61</v>
      </c>
      <c r="I28" s="20" t="s">
        <v>248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>
        <v>22</v>
      </c>
      <c r="B29" s="17" t="s">
        <v>250</v>
      </c>
      <c r="C29" s="44">
        <v>107000</v>
      </c>
      <c r="D29" s="18">
        <f t="shared" ref="D29:D33" si="2">C29</f>
        <v>107000</v>
      </c>
      <c r="E29" s="19" t="s">
        <v>60</v>
      </c>
      <c r="F29" s="18" t="s">
        <v>242</v>
      </c>
      <c r="G29" s="18" t="s">
        <v>243</v>
      </c>
      <c r="H29" s="19" t="s">
        <v>61</v>
      </c>
      <c r="I29" s="20" t="s">
        <v>249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6">
        <v>23</v>
      </c>
      <c r="B30" s="17" t="s">
        <v>253</v>
      </c>
      <c r="C30" s="44">
        <v>1780000</v>
      </c>
      <c r="D30" s="18">
        <f>C30</f>
        <v>1780000</v>
      </c>
      <c r="E30" s="19" t="s">
        <v>252</v>
      </c>
      <c r="F30" s="18" t="s">
        <v>254</v>
      </c>
      <c r="G30" s="18" t="s">
        <v>255</v>
      </c>
      <c r="H30" s="19" t="s">
        <v>61</v>
      </c>
      <c r="I30" s="20" t="s">
        <v>256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6">
        <v>24</v>
      </c>
      <c r="B31" s="17" t="s">
        <v>257</v>
      </c>
      <c r="C31" s="44">
        <v>3339000</v>
      </c>
      <c r="D31" s="18">
        <f>C31</f>
        <v>3339000</v>
      </c>
      <c r="E31" s="19" t="s">
        <v>252</v>
      </c>
      <c r="F31" s="18" t="s">
        <v>258</v>
      </c>
      <c r="G31" s="18" t="s">
        <v>259</v>
      </c>
      <c r="H31" s="19" t="s">
        <v>61</v>
      </c>
      <c r="I31" s="20" t="s">
        <v>260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6">
        <v>25</v>
      </c>
      <c r="B32" s="17" t="s">
        <v>261</v>
      </c>
      <c r="C32" s="44">
        <v>115000</v>
      </c>
      <c r="D32" s="18">
        <f t="shared" si="2"/>
        <v>115000</v>
      </c>
      <c r="E32" s="19" t="s">
        <v>60</v>
      </c>
      <c r="F32" s="18" t="s">
        <v>262</v>
      </c>
      <c r="G32" s="18" t="s">
        <v>263</v>
      </c>
      <c r="H32" s="19" t="s">
        <v>61</v>
      </c>
      <c r="I32" s="20" t="s">
        <v>264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6">
        <v>26</v>
      </c>
      <c r="B33" s="17" t="s">
        <v>321</v>
      </c>
      <c r="C33" s="44">
        <v>13500</v>
      </c>
      <c r="D33" s="18">
        <f t="shared" si="2"/>
        <v>13500</v>
      </c>
      <c r="E33" s="19" t="s">
        <v>60</v>
      </c>
      <c r="F33" s="18" t="s">
        <v>332</v>
      </c>
      <c r="G33" s="18" t="s">
        <v>333</v>
      </c>
      <c r="H33" s="19" t="s">
        <v>61</v>
      </c>
      <c r="I33" s="20" t="s">
        <v>325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6"/>
      <c r="B34" s="17"/>
      <c r="C34" s="44"/>
      <c r="D34" s="18"/>
      <c r="E34" s="19"/>
      <c r="F34" s="18"/>
      <c r="G34" s="18"/>
      <c r="H34" s="19"/>
      <c r="I34" s="20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>
        <f>SUM(D8:D34)-1780000-3339000</f>
        <v>811496</v>
      </c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21"/>
      <c r="B999" s="22"/>
      <c r="C999" s="22"/>
      <c r="D999" s="23"/>
      <c r="E999" s="24"/>
      <c r="F999" s="23"/>
      <c r="G999" s="23"/>
      <c r="H999" s="24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</sheetData>
  <mergeCells count="3">
    <mergeCell ref="A2:I2"/>
    <mergeCell ref="A3:I3"/>
    <mergeCell ref="A4:I4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1"/>
  <sheetViews>
    <sheetView topLeftCell="A7" zoomScale="69" zoomScaleNormal="69" workbookViewId="0">
      <selection activeCell="D26" sqref="D26"/>
    </sheetView>
  </sheetViews>
  <sheetFormatPr defaultColWidth="12.5703125" defaultRowHeight="15" customHeight="1"/>
  <cols>
    <col min="1" max="1" width="6.28515625" style="46" customWidth="1"/>
    <col min="2" max="2" width="42.28515625" style="46" customWidth="1"/>
    <col min="3" max="3" width="18.5703125" style="46" customWidth="1"/>
    <col min="4" max="4" width="16.140625" style="46" customWidth="1"/>
    <col min="5" max="5" width="14.140625" style="46" customWidth="1"/>
    <col min="6" max="6" width="54.5703125" style="46" customWidth="1"/>
    <col min="7" max="7" width="59.140625" style="46" customWidth="1"/>
    <col min="8" max="8" width="67.5703125" style="46" customWidth="1"/>
    <col min="9" max="9" width="47.140625" style="46" customWidth="1"/>
    <col min="10" max="26" width="8" style="46" customWidth="1"/>
    <col min="27" max="16384" width="12.5703125" style="46"/>
  </cols>
  <sheetData>
    <row r="1" spans="1:26" ht="23.25" customHeight="1">
      <c r="A1" s="45"/>
      <c r="B1" s="2"/>
      <c r="C1" s="2"/>
      <c r="D1" s="3"/>
      <c r="E1" s="45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266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267</v>
      </c>
      <c r="C8" s="44">
        <v>1700</v>
      </c>
      <c r="D8" s="18">
        <f t="shared" ref="D8:D21" si="0">C8</f>
        <v>1700</v>
      </c>
      <c r="E8" s="19" t="s">
        <v>60</v>
      </c>
      <c r="F8" s="18" t="s">
        <v>269</v>
      </c>
      <c r="G8" s="18" t="s">
        <v>270</v>
      </c>
      <c r="H8" s="19" t="s">
        <v>61</v>
      </c>
      <c r="I8" s="20" t="s">
        <v>268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312</v>
      </c>
      <c r="C9" s="44">
        <v>6000</v>
      </c>
      <c r="D9" s="18">
        <f t="shared" si="0"/>
        <v>6000</v>
      </c>
      <c r="E9" s="19" t="s">
        <v>60</v>
      </c>
      <c r="F9" s="18" t="s">
        <v>76</v>
      </c>
      <c r="G9" s="18" t="s">
        <v>103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316</v>
      </c>
      <c r="C10" s="44">
        <v>6000</v>
      </c>
      <c r="D10" s="18">
        <f t="shared" si="0"/>
        <v>6000</v>
      </c>
      <c r="E10" s="19" t="s">
        <v>60</v>
      </c>
      <c r="F10" s="18" t="s">
        <v>101</v>
      </c>
      <c r="G10" s="18" t="s">
        <v>102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310</v>
      </c>
      <c r="C11" s="44">
        <v>7500</v>
      </c>
      <c r="D11" s="18">
        <f t="shared" si="0"/>
        <v>7500</v>
      </c>
      <c r="E11" s="19" t="s">
        <v>60</v>
      </c>
      <c r="F11" s="18" t="s">
        <v>99</v>
      </c>
      <c r="G11" s="18" t="s">
        <v>100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69</v>
      </c>
      <c r="G12" s="18" t="s">
        <v>70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71</v>
      </c>
      <c r="G13" s="18" t="s">
        <v>72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309</v>
      </c>
      <c r="C14" s="44">
        <v>6000</v>
      </c>
      <c r="D14" s="18">
        <f t="shared" si="0"/>
        <v>6000</v>
      </c>
      <c r="E14" s="19" t="s">
        <v>60</v>
      </c>
      <c r="F14" s="18" t="s">
        <v>78</v>
      </c>
      <c r="G14" s="18" t="s">
        <v>79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271</v>
      </c>
      <c r="C15" s="44">
        <v>2500</v>
      </c>
      <c r="D15" s="18">
        <f t="shared" si="0"/>
        <v>2500</v>
      </c>
      <c r="E15" s="19" t="s">
        <v>60</v>
      </c>
      <c r="F15" s="18" t="s">
        <v>272</v>
      </c>
      <c r="G15" s="18" t="s">
        <v>518</v>
      </c>
      <c r="H15" s="19" t="s">
        <v>61</v>
      </c>
      <c r="I15" s="20" t="s">
        <v>273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315</v>
      </c>
      <c r="C16" s="44">
        <v>4000</v>
      </c>
      <c r="D16" s="18">
        <f t="shared" si="0"/>
        <v>4000</v>
      </c>
      <c r="E16" s="19" t="s">
        <v>60</v>
      </c>
      <c r="F16" s="18" t="s">
        <v>274</v>
      </c>
      <c r="G16" s="18" t="s">
        <v>275</v>
      </c>
      <c r="H16" s="19" t="s">
        <v>61</v>
      </c>
      <c r="I16" s="20" t="s">
        <v>276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277</v>
      </c>
      <c r="C17" s="44">
        <v>200000</v>
      </c>
      <c r="D17" s="18">
        <f t="shared" si="0"/>
        <v>200000</v>
      </c>
      <c r="E17" s="19" t="s">
        <v>60</v>
      </c>
      <c r="F17" s="18" t="s">
        <v>278</v>
      </c>
      <c r="G17" s="18" t="s">
        <v>279</v>
      </c>
      <c r="H17" s="19" t="s">
        <v>61</v>
      </c>
      <c r="I17" s="20" t="s">
        <v>280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62</v>
      </c>
      <c r="C18" s="44">
        <v>5060</v>
      </c>
      <c r="D18" s="18">
        <f t="shared" si="0"/>
        <v>5060</v>
      </c>
      <c r="E18" s="19" t="s">
        <v>60</v>
      </c>
      <c r="F18" s="18" t="s">
        <v>281</v>
      </c>
      <c r="G18" s="18" t="s">
        <v>282</v>
      </c>
      <c r="H18" s="19" t="s">
        <v>61</v>
      </c>
      <c r="I18" s="20" t="s">
        <v>283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47" t="s">
        <v>111</v>
      </c>
      <c r="C19" s="44">
        <v>20000</v>
      </c>
      <c r="D19" s="18">
        <f t="shared" si="0"/>
        <v>20000</v>
      </c>
      <c r="E19" s="19" t="s">
        <v>60</v>
      </c>
      <c r="F19" s="18" t="s">
        <v>284</v>
      </c>
      <c r="G19" s="18" t="s">
        <v>285</v>
      </c>
      <c r="H19" s="19" t="s">
        <v>61</v>
      </c>
      <c r="I19" s="20" t="s">
        <v>286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287</v>
      </c>
      <c r="C20" s="44">
        <v>6879500</v>
      </c>
      <c r="D20" s="18">
        <f t="shared" si="0"/>
        <v>6879500</v>
      </c>
      <c r="E20" s="19" t="s">
        <v>252</v>
      </c>
      <c r="F20" s="18" t="s">
        <v>288</v>
      </c>
      <c r="G20" s="18" t="s">
        <v>289</v>
      </c>
      <c r="H20" s="19" t="s">
        <v>61</v>
      </c>
      <c r="I20" s="20" t="s">
        <v>290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291</v>
      </c>
      <c r="C21" s="44">
        <v>32000</v>
      </c>
      <c r="D21" s="18">
        <f t="shared" si="0"/>
        <v>32000</v>
      </c>
      <c r="E21" s="19" t="s">
        <v>60</v>
      </c>
      <c r="F21" s="18" t="s">
        <v>292</v>
      </c>
      <c r="G21" s="18" t="s">
        <v>296</v>
      </c>
      <c r="H21" s="19" t="s">
        <v>61</v>
      </c>
      <c r="I21" s="20" t="s">
        <v>293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294</v>
      </c>
      <c r="C22" s="44">
        <v>15000</v>
      </c>
      <c r="D22" s="18">
        <v>15000</v>
      </c>
      <c r="E22" s="19" t="s">
        <v>60</v>
      </c>
      <c r="F22" s="18" t="s">
        <v>295</v>
      </c>
      <c r="G22" s="18" t="s">
        <v>297</v>
      </c>
      <c r="H22" s="19" t="s">
        <v>61</v>
      </c>
      <c r="I22" s="20" t="s">
        <v>298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321</v>
      </c>
      <c r="C23" s="44">
        <v>20400</v>
      </c>
      <c r="D23" s="18">
        <v>20400</v>
      </c>
      <c r="E23" s="19" t="s">
        <v>60</v>
      </c>
      <c r="F23" s="18" t="s">
        <v>324</v>
      </c>
      <c r="G23" s="18" t="s">
        <v>519</v>
      </c>
      <c r="H23" s="19" t="s">
        <v>61</v>
      </c>
      <c r="I23" s="20" t="s">
        <v>325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/>
      <c r="C24" s="44"/>
      <c r="D24" s="18"/>
      <c r="E24" s="19"/>
      <c r="F24" s="18"/>
      <c r="G24" s="18"/>
      <c r="H24" s="19"/>
      <c r="I24" s="20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/>
      <c r="B25" s="17"/>
      <c r="C25" s="44"/>
      <c r="D25" s="18">
        <f>SUM(D8:D24)-6879500</f>
        <v>341160</v>
      </c>
      <c r="E25" s="19"/>
      <c r="F25" s="18"/>
      <c r="G25" s="18"/>
      <c r="H25" s="19"/>
      <c r="I25" s="20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/>
      <c r="B26" s="17"/>
      <c r="C26" s="44"/>
      <c r="D26" s="18"/>
      <c r="E26" s="19"/>
      <c r="F26" s="18"/>
      <c r="G26" s="18"/>
      <c r="H26" s="19"/>
      <c r="I26" s="20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2"/>
  <sheetViews>
    <sheetView topLeftCell="A13" zoomScale="69" zoomScaleNormal="69" workbookViewId="0">
      <selection activeCell="D31" sqref="D31"/>
    </sheetView>
  </sheetViews>
  <sheetFormatPr defaultColWidth="12.5703125" defaultRowHeight="15" customHeight="1"/>
  <cols>
    <col min="1" max="1" width="6.28515625" style="46" customWidth="1"/>
    <col min="2" max="2" width="42.28515625" style="46" customWidth="1"/>
    <col min="3" max="3" width="18.5703125" style="46" customWidth="1"/>
    <col min="4" max="4" width="19.7109375" style="46" customWidth="1"/>
    <col min="5" max="5" width="14.140625" style="46" customWidth="1"/>
    <col min="6" max="6" width="54.5703125" style="46" customWidth="1"/>
    <col min="7" max="7" width="59.140625" style="46" customWidth="1"/>
    <col min="8" max="8" width="67.5703125" style="46" customWidth="1"/>
    <col min="9" max="9" width="47.140625" style="46" customWidth="1"/>
    <col min="10" max="26" width="8" style="46" customWidth="1"/>
    <col min="27" max="16384" width="12.5703125" style="46"/>
  </cols>
  <sheetData>
    <row r="1" spans="1:26" ht="23.25" customHeight="1">
      <c r="A1" s="45"/>
      <c r="B1" s="2"/>
      <c r="C1" s="2"/>
      <c r="D1" s="3"/>
      <c r="E1" s="45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320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327</v>
      </c>
      <c r="C8" s="44">
        <v>4800</v>
      </c>
      <c r="D8" s="18">
        <f t="shared" ref="D8:D19" si="0">C8</f>
        <v>4800</v>
      </c>
      <c r="E8" s="19" t="s">
        <v>60</v>
      </c>
      <c r="F8" s="18" t="s">
        <v>328</v>
      </c>
      <c r="G8" s="18" t="s">
        <v>329</v>
      </c>
      <c r="H8" s="19" t="s">
        <v>61</v>
      </c>
      <c r="I8" s="20" t="s">
        <v>330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312</v>
      </c>
      <c r="C9" s="44">
        <v>6000</v>
      </c>
      <c r="D9" s="18">
        <f t="shared" si="0"/>
        <v>6000</v>
      </c>
      <c r="E9" s="19" t="s">
        <v>60</v>
      </c>
      <c r="F9" s="18" t="s">
        <v>76</v>
      </c>
      <c r="G9" s="18" t="s">
        <v>103</v>
      </c>
      <c r="H9" s="19" t="s">
        <v>61</v>
      </c>
      <c r="I9" s="20" t="s">
        <v>85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316</v>
      </c>
      <c r="C10" s="44">
        <v>6000</v>
      </c>
      <c r="D10" s="18">
        <f t="shared" si="0"/>
        <v>6000</v>
      </c>
      <c r="E10" s="19" t="s">
        <v>60</v>
      </c>
      <c r="F10" s="18" t="s">
        <v>101</v>
      </c>
      <c r="G10" s="18" t="s">
        <v>102</v>
      </c>
      <c r="H10" s="19" t="s">
        <v>61</v>
      </c>
      <c r="I10" s="20" t="s">
        <v>86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310</v>
      </c>
      <c r="C11" s="44">
        <v>7500</v>
      </c>
      <c r="D11" s="18">
        <f t="shared" si="0"/>
        <v>7500</v>
      </c>
      <c r="E11" s="19" t="s">
        <v>60</v>
      </c>
      <c r="F11" s="18" t="s">
        <v>99</v>
      </c>
      <c r="G11" s="18" t="s">
        <v>100</v>
      </c>
      <c r="H11" s="19" t="s">
        <v>61</v>
      </c>
      <c r="I11" s="20" t="s">
        <v>87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310</v>
      </c>
      <c r="C12" s="44">
        <v>7500</v>
      </c>
      <c r="D12" s="18">
        <f t="shared" si="0"/>
        <v>7500</v>
      </c>
      <c r="E12" s="19" t="s">
        <v>60</v>
      </c>
      <c r="F12" s="18" t="s">
        <v>69</v>
      </c>
      <c r="G12" s="18" t="s">
        <v>70</v>
      </c>
      <c r="H12" s="19" t="s">
        <v>61</v>
      </c>
      <c r="I12" s="20" t="s">
        <v>88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310</v>
      </c>
      <c r="C13" s="44">
        <v>7500</v>
      </c>
      <c r="D13" s="18">
        <f t="shared" si="0"/>
        <v>7500</v>
      </c>
      <c r="E13" s="19" t="s">
        <v>60</v>
      </c>
      <c r="F13" s="18" t="s">
        <v>71</v>
      </c>
      <c r="G13" s="18" t="s">
        <v>72</v>
      </c>
      <c r="H13" s="19" t="s">
        <v>61</v>
      </c>
      <c r="I13" s="20" t="s">
        <v>89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309</v>
      </c>
      <c r="C14" s="44">
        <v>6000</v>
      </c>
      <c r="D14" s="18">
        <f t="shared" si="0"/>
        <v>6000</v>
      </c>
      <c r="E14" s="19" t="s">
        <v>60</v>
      </c>
      <c r="F14" s="18" t="s">
        <v>78</v>
      </c>
      <c r="G14" s="18" t="s">
        <v>79</v>
      </c>
      <c r="H14" s="19" t="s">
        <v>61</v>
      </c>
      <c r="I14" s="20" t="s">
        <v>90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315</v>
      </c>
      <c r="C15" s="44">
        <v>4000</v>
      </c>
      <c r="D15" s="18">
        <f t="shared" si="0"/>
        <v>4000</v>
      </c>
      <c r="E15" s="19" t="s">
        <v>60</v>
      </c>
      <c r="F15" s="18" t="s">
        <v>274</v>
      </c>
      <c r="G15" s="18" t="s">
        <v>275</v>
      </c>
      <c r="H15" s="19" t="s">
        <v>61</v>
      </c>
      <c r="I15" s="20" t="s">
        <v>331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321</v>
      </c>
      <c r="C16" s="44">
        <v>16500</v>
      </c>
      <c r="D16" s="18">
        <f t="shared" si="0"/>
        <v>16500</v>
      </c>
      <c r="E16" s="19" t="s">
        <v>60</v>
      </c>
      <c r="F16" s="18" t="s">
        <v>326</v>
      </c>
      <c r="G16" s="18" t="s">
        <v>334</v>
      </c>
      <c r="H16" s="19" t="s">
        <v>61</v>
      </c>
      <c r="I16" s="20" t="s">
        <v>126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335</v>
      </c>
      <c r="C17" s="44">
        <v>9900</v>
      </c>
      <c r="D17" s="18">
        <f t="shared" si="0"/>
        <v>9900</v>
      </c>
      <c r="E17" s="19" t="s">
        <v>60</v>
      </c>
      <c r="F17" s="18" t="s">
        <v>336</v>
      </c>
      <c r="G17" s="18" t="s">
        <v>517</v>
      </c>
      <c r="H17" s="19" t="s">
        <v>61</v>
      </c>
      <c r="I17" s="20" t="s">
        <v>337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47" t="s">
        <v>340</v>
      </c>
      <c r="C18" s="44">
        <v>41400</v>
      </c>
      <c r="D18" s="18">
        <f t="shared" si="0"/>
        <v>41400</v>
      </c>
      <c r="E18" s="19" t="s">
        <v>60</v>
      </c>
      <c r="F18" s="18" t="s">
        <v>341</v>
      </c>
      <c r="G18" s="18" t="s">
        <v>342</v>
      </c>
      <c r="H18" s="19" t="s">
        <v>61</v>
      </c>
      <c r="I18" s="20" t="s">
        <v>343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344</v>
      </c>
      <c r="C19" s="44">
        <v>52158.48</v>
      </c>
      <c r="D19" s="18">
        <f t="shared" si="0"/>
        <v>52158.48</v>
      </c>
      <c r="E19" s="19" t="s">
        <v>60</v>
      </c>
      <c r="F19" s="18" t="s">
        <v>347</v>
      </c>
      <c r="G19" s="18" t="s">
        <v>348</v>
      </c>
      <c r="H19" s="19" t="s">
        <v>61</v>
      </c>
      <c r="I19" s="20" t="s">
        <v>349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17" t="s">
        <v>350</v>
      </c>
      <c r="C20" s="44">
        <v>359000</v>
      </c>
      <c r="D20" s="18">
        <f>C20</f>
        <v>359000</v>
      </c>
      <c r="E20" s="19" t="s">
        <v>60</v>
      </c>
      <c r="F20" s="18" t="s">
        <v>351</v>
      </c>
      <c r="G20" s="18" t="s">
        <v>352</v>
      </c>
      <c r="H20" s="19" t="s">
        <v>61</v>
      </c>
      <c r="I20" s="20" t="s">
        <v>353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354</v>
      </c>
      <c r="C21" s="44">
        <v>59000</v>
      </c>
      <c r="D21" s="18">
        <f>C21</f>
        <v>59000</v>
      </c>
      <c r="E21" s="19" t="s">
        <v>60</v>
      </c>
      <c r="F21" s="18" t="s">
        <v>355</v>
      </c>
      <c r="G21" s="18" t="s">
        <v>355</v>
      </c>
      <c r="H21" s="19" t="s">
        <v>61</v>
      </c>
      <c r="I21" s="20" t="s">
        <v>356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357</v>
      </c>
      <c r="C22" s="44">
        <v>130000</v>
      </c>
      <c r="D22" s="18">
        <f t="shared" ref="D22:D29" si="1">C22</f>
        <v>130000</v>
      </c>
      <c r="E22" s="19" t="s">
        <v>60</v>
      </c>
      <c r="F22" s="18" t="s">
        <v>358</v>
      </c>
      <c r="G22" s="18" t="s">
        <v>359</v>
      </c>
      <c r="H22" s="19" t="s">
        <v>61</v>
      </c>
      <c r="I22" s="20" t="s">
        <v>360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354</v>
      </c>
      <c r="C23" s="44">
        <v>129000</v>
      </c>
      <c r="D23" s="18">
        <f t="shared" si="1"/>
        <v>129000</v>
      </c>
      <c r="E23" s="19" t="s">
        <v>60</v>
      </c>
      <c r="F23" s="18" t="s">
        <v>361</v>
      </c>
      <c r="G23" s="18" t="s">
        <v>362</v>
      </c>
      <c r="H23" s="19" t="s">
        <v>61</v>
      </c>
      <c r="I23" s="20" t="s">
        <v>363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 t="s">
        <v>364</v>
      </c>
      <c r="C24" s="44">
        <v>399000</v>
      </c>
      <c r="D24" s="18">
        <f t="shared" si="1"/>
        <v>399000</v>
      </c>
      <c r="E24" s="19" t="s">
        <v>60</v>
      </c>
      <c r="F24" s="18" t="s">
        <v>365</v>
      </c>
      <c r="G24" s="18" t="s">
        <v>366</v>
      </c>
      <c r="H24" s="19" t="s">
        <v>61</v>
      </c>
      <c r="I24" s="20" t="s">
        <v>367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17" t="s">
        <v>368</v>
      </c>
      <c r="C25" s="44">
        <v>375000</v>
      </c>
      <c r="D25" s="18">
        <f t="shared" si="1"/>
        <v>375000</v>
      </c>
      <c r="E25" s="19" t="s">
        <v>60</v>
      </c>
      <c r="F25" s="18" t="s">
        <v>369</v>
      </c>
      <c r="G25" s="18" t="s">
        <v>370</v>
      </c>
      <c r="H25" s="19" t="s">
        <v>61</v>
      </c>
      <c r="I25" s="20" t="s">
        <v>371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s="49" customFormat="1" ht="23.25" customHeight="1">
      <c r="A26" s="16">
        <v>19</v>
      </c>
      <c r="B26" s="17" t="s">
        <v>372</v>
      </c>
      <c r="C26" s="44">
        <v>177900</v>
      </c>
      <c r="D26" s="18">
        <f t="shared" si="1"/>
        <v>177900</v>
      </c>
      <c r="E26" s="19" t="s">
        <v>60</v>
      </c>
      <c r="F26" s="18" t="s">
        <v>373</v>
      </c>
      <c r="G26" s="18" t="s">
        <v>374</v>
      </c>
      <c r="H26" s="19" t="s">
        <v>61</v>
      </c>
      <c r="I26" s="20" t="s">
        <v>375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s="49" customFormat="1" ht="23.25" customHeight="1">
      <c r="A27" s="16">
        <v>20</v>
      </c>
      <c r="B27" s="17" t="s">
        <v>376</v>
      </c>
      <c r="C27" s="44">
        <v>500000</v>
      </c>
      <c r="D27" s="18">
        <f t="shared" si="1"/>
        <v>500000</v>
      </c>
      <c r="E27" s="19" t="s">
        <v>60</v>
      </c>
      <c r="F27" s="18" t="s">
        <v>377</v>
      </c>
      <c r="G27" s="18" t="s">
        <v>516</v>
      </c>
      <c r="H27" s="19" t="s">
        <v>61</v>
      </c>
      <c r="I27" s="20" t="s">
        <v>378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s="49" customFormat="1" ht="23.25" customHeight="1">
      <c r="A28" s="16">
        <v>21</v>
      </c>
      <c r="B28" s="17" t="s">
        <v>384</v>
      </c>
      <c r="C28" s="44">
        <v>6500</v>
      </c>
      <c r="D28" s="18">
        <f t="shared" si="1"/>
        <v>6500</v>
      </c>
      <c r="E28" s="19" t="s">
        <v>60</v>
      </c>
      <c r="F28" s="18" t="s">
        <v>386</v>
      </c>
      <c r="G28" s="18" t="s">
        <v>387</v>
      </c>
      <c r="H28" s="19" t="s">
        <v>61</v>
      </c>
      <c r="I28" s="20" t="s">
        <v>382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s="49" customFormat="1" ht="23.25" customHeight="1">
      <c r="A29" s="16">
        <v>22</v>
      </c>
      <c r="B29" s="17" t="s">
        <v>379</v>
      </c>
      <c r="C29" s="44">
        <v>7250</v>
      </c>
      <c r="D29" s="18">
        <f t="shared" si="1"/>
        <v>7250</v>
      </c>
      <c r="E29" s="19" t="s">
        <v>60</v>
      </c>
      <c r="F29" s="18" t="s">
        <v>380</v>
      </c>
      <c r="G29" s="18" t="s">
        <v>381</v>
      </c>
      <c r="H29" s="19" t="s">
        <v>61</v>
      </c>
      <c r="I29" s="20" t="s">
        <v>383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>
        <f>SUM(D8:D29)</f>
        <v>2311908.48</v>
      </c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92"/>
  <sheetViews>
    <sheetView topLeftCell="A13" zoomScale="69" zoomScaleNormal="69" workbookViewId="0">
      <selection activeCell="D29" sqref="D29"/>
    </sheetView>
  </sheetViews>
  <sheetFormatPr defaultColWidth="12.5703125" defaultRowHeight="15" customHeight="1"/>
  <cols>
    <col min="1" max="1" width="6.28515625" style="49" customWidth="1"/>
    <col min="2" max="2" width="42.28515625" style="49" customWidth="1"/>
    <col min="3" max="3" width="18.5703125" style="49" customWidth="1"/>
    <col min="4" max="4" width="16.140625" style="49" customWidth="1"/>
    <col min="5" max="5" width="14.140625" style="49" customWidth="1"/>
    <col min="6" max="6" width="54.5703125" style="49" customWidth="1"/>
    <col min="7" max="7" width="59.140625" style="49" customWidth="1"/>
    <col min="8" max="8" width="67.5703125" style="49" customWidth="1"/>
    <col min="9" max="9" width="47.140625" style="49" customWidth="1"/>
    <col min="10" max="26" width="8" style="49" customWidth="1"/>
    <col min="27" max="16384" width="12.5703125" style="49"/>
  </cols>
  <sheetData>
    <row r="1" spans="1:26" ht="23.25" customHeight="1">
      <c r="A1" s="48"/>
      <c r="B1" s="2"/>
      <c r="C1" s="2"/>
      <c r="D1" s="3"/>
      <c r="E1" s="48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385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389</v>
      </c>
      <c r="C8" s="44">
        <v>2500</v>
      </c>
      <c r="D8" s="18">
        <f t="shared" ref="D8:D24" si="0">C8</f>
        <v>2500</v>
      </c>
      <c r="E8" s="19" t="s">
        <v>60</v>
      </c>
      <c r="F8" s="18" t="s">
        <v>169</v>
      </c>
      <c r="G8" s="18" t="s">
        <v>396</v>
      </c>
      <c r="H8" s="19" t="s">
        <v>61</v>
      </c>
      <c r="I8" s="20" t="s">
        <v>388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394</v>
      </c>
      <c r="C9" s="44">
        <v>600</v>
      </c>
      <c r="D9" s="18">
        <f t="shared" si="0"/>
        <v>600</v>
      </c>
      <c r="E9" s="19" t="s">
        <v>60</v>
      </c>
      <c r="F9" s="18" t="s">
        <v>391</v>
      </c>
      <c r="G9" s="18" t="s">
        <v>392</v>
      </c>
      <c r="H9" s="19" t="s">
        <v>61</v>
      </c>
      <c r="I9" s="20" t="s">
        <v>393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390</v>
      </c>
      <c r="C10" s="44">
        <v>4000</v>
      </c>
      <c r="D10" s="18">
        <f t="shared" si="0"/>
        <v>4000</v>
      </c>
      <c r="E10" s="19" t="s">
        <v>60</v>
      </c>
      <c r="F10" s="18" t="s">
        <v>395</v>
      </c>
      <c r="G10" s="18" t="s">
        <v>397</v>
      </c>
      <c r="H10" s="19" t="s">
        <v>61</v>
      </c>
      <c r="I10" s="20" t="s">
        <v>398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399</v>
      </c>
      <c r="C11" s="44">
        <v>600</v>
      </c>
      <c r="D11" s="18">
        <f t="shared" si="0"/>
        <v>600</v>
      </c>
      <c r="E11" s="19" t="s">
        <v>60</v>
      </c>
      <c r="F11" s="18" t="s">
        <v>400</v>
      </c>
      <c r="G11" s="18" t="s">
        <v>401</v>
      </c>
      <c r="H11" s="19" t="s">
        <v>61</v>
      </c>
      <c r="I11" s="20" t="s">
        <v>402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403</v>
      </c>
      <c r="C12" s="44">
        <v>6500</v>
      </c>
      <c r="D12" s="18">
        <f t="shared" si="0"/>
        <v>6500</v>
      </c>
      <c r="E12" s="19" t="s">
        <v>60</v>
      </c>
      <c r="F12" s="18" t="s">
        <v>404</v>
      </c>
      <c r="G12" s="18" t="s">
        <v>481</v>
      </c>
      <c r="H12" s="19" t="s">
        <v>61</v>
      </c>
      <c r="I12" s="20" t="s">
        <v>405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312</v>
      </c>
      <c r="C13" s="44">
        <v>6000</v>
      </c>
      <c r="D13" s="18">
        <f t="shared" si="0"/>
        <v>6000</v>
      </c>
      <c r="E13" s="19" t="s">
        <v>60</v>
      </c>
      <c r="F13" s="18" t="s">
        <v>76</v>
      </c>
      <c r="G13" s="18" t="s">
        <v>103</v>
      </c>
      <c r="H13" s="19" t="s">
        <v>61</v>
      </c>
      <c r="I13" s="20" t="s">
        <v>85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316</v>
      </c>
      <c r="C14" s="44">
        <v>6000</v>
      </c>
      <c r="D14" s="18">
        <f t="shared" si="0"/>
        <v>6000</v>
      </c>
      <c r="E14" s="19" t="s">
        <v>60</v>
      </c>
      <c r="F14" s="18" t="s">
        <v>101</v>
      </c>
      <c r="G14" s="18" t="s">
        <v>102</v>
      </c>
      <c r="H14" s="19" t="s">
        <v>61</v>
      </c>
      <c r="I14" s="20" t="s">
        <v>86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310</v>
      </c>
      <c r="C15" s="44">
        <v>7500</v>
      </c>
      <c r="D15" s="18">
        <f t="shared" si="0"/>
        <v>7500</v>
      </c>
      <c r="E15" s="19" t="s">
        <v>60</v>
      </c>
      <c r="F15" s="18" t="s">
        <v>99</v>
      </c>
      <c r="G15" s="18" t="s">
        <v>100</v>
      </c>
      <c r="H15" s="19" t="s">
        <v>61</v>
      </c>
      <c r="I15" s="20" t="s">
        <v>87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310</v>
      </c>
      <c r="C16" s="44">
        <v>7500</v>
      </c>
      <c r="D16" s="18">
        <f t="shared" si="0"/>
        <v>7500</v>
      </c>
      <c r="E16" s="19" t="s">
        <v>60</v>
      </c>
      <c r="F16" s="18" t="s">
        <v>69</v>
      </c>
      <c r="G16" s="18" t="s">
        <v>70</v>
      </c>
      <c r="H16" s="19" t="s">
        <v>61</v>
      </c>
      <c r="I16" s="20" t="s">
        <v>88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310</v>
      </c>
      <c r="C17" s="44">
        <v>7500</v>
      </c>
      <c r="D17" s="18">
        <f t="shared" si="0"/>
        <v>7500</v>
      </c>
      <c r="E17" s="19" t="s">
        <v>60</v>
      </c>
      <c r="F17" s="18" t="s">
        <v>71</v>
      </c>
      <c r="G17" s="18" t="s">
        <v>72</v>
      </c>
      <c r="H17" s="19" t="s">
        <v>61</v>
      </c>
      <c r="I17" s="20" t="s">
        <v>89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309</v>
      </c>
      <c r="C18" s="44">
        <v>6000</v>
      </c>
      <c r="D18" s="18">
        <f t="shared" si="0"/>
        <v>6000</v>
      </c>
      <c r="E18" s="19" t="s">
        <v>60</v>
      </c>
      <c r="F18" s="18" t="s">
        <v>78</v>
      </c>
      <c r="G18" s="18" t="s">
        <v>79</v>
      </c>
      <c r="H18" s="19" t="s">
        <v>61</v>
      </c>
      <c r="I18" s="20" t="s">
        <v>90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315</v>
      </c>
      <c r="C19" s="44">
        <v>4000</v>
      </c>
      <c r="D19" s="18">
        <f t="shared" si="0"/>
        <v>4000</v>
      </c>
      <c r="E19" s="19" t="s">
        <v>60</v>
      </c>
      <c r="F19" s="18" t="s">
        <v>274</v>
      </c>
      <c r="G19" s="18" t="s">
        <v>275</v>
      </c>
      <c r="H19" s="19" t="s">
        <v>61</v>
      </c>
      <c r="I19" s="20" t="s">
        <v>406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17" t="s">
        <v>321</v>
      </c>
      <c r="C20" s="44">
        <v>18200</v>
      </c>
      <c r="D20" s="18">
        <f t="shared" si="0"/>
        <v>18200</v>
      </c>
      <c r="E20" s="19" t="s">
        <v>60</v>
      </c>
      <c r="F20" s="18" t="s">
        <v>407</v>
      </c>
      <c r="G20" s="18" t="s">
        <v>408</v>
      </c>
      <c r="H20" s="19" t="s">
        <v>61</v>
      </c>
      <c r="I20" s="20" t="s">
        <v>126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409</v>
      </c>
      <c r="C21" s="44">
        <v>105300</v>
      </c>
      <c r="D21" s="18">
        <f t="shared" si="0"/>
        <v>105300</v>
      </c>
      <c r="E21" s="19" t="s">
        <v>60</v>
      </c>
      <c r="F21" s="18" t="s">
        <v>410</v>
      </c>
      <c r="G21" s="18" t="s">
        <v>514</v>
      </c>
      <c r="H21" s="19" t="s">
        <v>61</v>
      </c>
      <c r="I21" s="20" t="s">
        <v>411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47" t="s">
        <v>412</v>
      </c>
      <c r="C22" s="44">
        <v>64000</v>
      </c>
      <c r="D22" s="18">
        <f t="shared" si="0"/>
        <v>64000</v>
      </c>
      <c r="E22" s="19" t="s">
        <v>60</v>
      </c>
      <c r="F22" s="18" t="s">
        <v>413</v>
      </c>
      <c r="G22" s="18" t="s">
        <v>414</v>
      </c>
      <c r="H22" s="19" t="s">
        <v>61</v>
      </c>
      <c r="I22" s="20" t="s">
        <v>415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47" t="s">
        <v>416</v>
      </c>
      <c r="C23" s="44">
        <v>8000</v>
      </c>
      <c r="D23" s="18">
        <f t="shared" si="0"/>
        <v>8000</v>
      </c>
      <c r="E23" s="19" t="s">
        <v>60</v>
      </c>
      <c r="F23" s="18" t="s">
        <v>417</v>
      </c>
      <c r="G23" s="18" t="s">
        <v>515</v>
      </c>
      <c r="H23" s="19" t="s">
        <v>61</v>
      </c>
      <c r="I23" s="20" t="s">
        <v>418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 t="s">
        <v>419</v>
      </c>
      <c r="C24" s="44">
        <v>15000</v>
      </c>
      <c r="D24" s="18">
        <f t="shared" si="0"/>
        <v>15000</v>
      </c>
      <c r="E24" s="19" t="s">
        <v>60</v>
      </c>
      <c r="F24" s="18" t="s">
        <v>420</v>
      </c>
      <c r="G24" s="18" t="s">
        <v>421</v>
      </c>
      <c r="H24" s="19" t="s">
        <v>61</v>
      </c>
      <c r="I24" s="20" t="s">
        <v>422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>
        <v>18</v>
      </c>
      <c r="B25" s="17" t="s">
        <v>423</v>
      </c>
      <c r="C25" s="44">
        <v>59000</v>
      </c>
      <c r="D25" s="18">
        <f>C25</f>
        <v>59000</v>
      </c>
      <c r="E25" s="19" t="s">
        <v>60</v>
      </c>
      <c r="F25" s="18" t="s">
        <v>338</v>
      </c>
      <c r="G25" s="18" t="s">
        <v>339</v>
      </c>
      <c r="H25" s="19" t="s">
        <v>61</v>
      </c>
      <c r="I25" s="20" t="s">
        <v>424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>
        <v>19</v>
      </c>
      <c r="B26" s="17" t="s">
        <v>425</v>
      </c>
      <c r="C26" s="44">
        <v>8000</v>
      </c>
      <c r="D26" s="18">
        <f>C26</f>
        <v>8000</v>
      </c>
      <c r="E26" s="19" t="s">
        <v>60</v>
      </c>
      <c r="F26" s="18" t="s">
        <v>426</v>
      </c>
      <c r="G26" s="18" t="s">
        <v>427</v>
      </c>
      <c r="H26" s="19" t="s">
        <v>61</v>
      </c>
      <c r="I26" s="20" t="s">
        <v>428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6">
        <v>20</v>
      </c>
      <c r="B27" s="17" t="s">
        <v>429</v>
      </c>
      <c r="C27" s="44">
        <v>16800</v>
      </c>
      <c r="D27" s="18">
        <f t="shared" ref="D27" si="1">C27</f>
        <v>16800</v>
      </c>
      <c r="E27" s="19" t="s">
        <v>60</v>
      </c>
      <c r="F27" s="18" t="s">
        <v>430</v>
      </c>
      <c r="G27" s="18" t="s">
        <v>430</v>
      </c>
      <c r="H27" s="19" t="s">
        <v>61</v>
      </c>
      <c r="I27" s="20" t="s">
        <v>431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6"/>
      <c r="B28" s="17"/>
      <c r="C28" s="44"/>
      <c r="D28" s="18"/>
      <c r="E28" s="19"/>
      <c r="F28" s="18"/>
      <c r="G28" s="18"/>
      <c r="H28" s="19"/>
      <c r="I28" s="20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6"/>
      <c r="B29" s="17"/>
      <c r="C29" s="44"/>
      <c r="D29" s="18">
        <f>SUM(D8:D28)</f>
        <v>353000</v>
      </c>
      <c r="E29" s="19"/>
      <c r="F29" s="18"/>
      <c r="G29" s="18"/>
      <c r="H29" s="19"/>
      <c r="I29" s="20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Z989"/>
  <sheetViews>
    <sheetView topLeftCell="A10" zoomScale="69" zoomScaleNormal="69" workbookViewId="0">
      <selection activeCell="D27" sqref="D27"/>
    </sheetView>
  </sheetViews>
  <sheetFormatPr defaultColWidth="12.5703125" defaultRowHeight="15" customHeight="1"/>
  <cols>
    <col min="1" max="1" width="6.28515625" style="49" customWidth="1"/>
    <col min="2" max="2" width="42.28515625" style="49" customWidth="1"/>
    <col min="3" max="3" width="18.5703125" style="49" customWidth="1"/>
    <col min="4" max="4" width="16.140625" style="49" customWidth="1"/>
    <col min="5" max="5" width="14.140625" style="49" customWidth="1"/>
    <col min="6" max="6" width="54.5703125" style="49" customWidth="1"/>
    <col min="7" max="7" width="59.140625" style="49" customWidth="1"/>
    <col min="8" max="8" width="67.5703125" style="49" customWidth="1"/>
    <col min="9" max="9" width="47.140625" style="49" customWidth="1"/>
    <col min="10" max="26" width="8" style="49" customWidth="1"/>
    <col min="27" max="16384" width="12.5703125" style="49"/>
  </cols>
  <sheetData>
    <row r="1" spans="1:26" ht="23.25" customHeight="1">
      <c r="A1" s="48"/>
      <c r="B1" s="2"/>
      <c r="C1" s="2"/>
      <c r="D1" s="3"/>
      <c r="E1" s="48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70" t="s">
        <v>432</v>
      </c>
      <c r="B2" s="71"/>
      <c r="C2" s="71"/>
      <c r="D2" s="71"/>
      <c r="E2" s="71"/>
      <c r="F2" s="71"/>
      <c r="G2" s="71"/>
      <c r="H2" s="71"/>
      <c r="I2" s="7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70" t="s">
        <v>68</v>
      </c>
      <c r="B3" s="71"/>
      <c r="C3" s="71"/>
      <c r="D3" s="71"/>
      <c r="E3" s="71"/>
      <c r="F3" s="71"/>
      <c r="G3" s="71"/>
      <c r="H3" s="71"/>
      <c r="I3" s="7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72" t="s">
        <v>1</v>
      </c>
      <c r="B4" s="73"/>
      <c r="C4" s="73"/>
      <c r="D4" s="73"/>
      <c r="E4" s="73"/>
      <c r="F4" s="73"/>
      <c r="G4" s="73"/>
      <c r="H4" s="73"/>
      <c r="I4" s="73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2</v>
      </c>
      <c r="B5" s="7" t="s">
        <v>3</v>
      </c>
      <c r="C5" s="7" t="s">
        <v>4</v>
      </c>
      <c r="D5" s="8" t="s">
        <v>5</v>
      </c>
      <c r="E5" s="7" t="s">
        <v>6</v>
      </c>
      <c r="F5" s="9" t="s">
        <v>7</v>
      </c>
      <c r="G5" s="9" t="s">
        <v>8</v>
      </c>
      <c r="H5" s="7" t="s">
        <v>9</v>
      </c>
      <c r="I5" s="10" t="s">
        <v>10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11</v>
      </c>
      <c r="D6" s="12" t="s">
        <v>12</v>
      </c>
      <c r="E6" s="11"/>
      <c r="F6" s="12" t="s">
        <v>13</v>
      </c>
      <c r="G6" s="12" t="s">
        <v>14</v>
      </c>
      <c r="H6" s="11" t="s">
        <v>15</v>
      </c>
      <c r="I6" s="13" t="s">
        <v>16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17</v>
      </c>
      <c r="B7" s="14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4" t="s">
        <v>25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433</v>
      </c>
      <c r="C8" s="44">
        <v>2450</v>
      </c>
      <c r="D8" s="18">
        <f t="shared" ref="D8:D22" si="0">C8</f>
        <v>2450</v>
      </c>
      <c r="E8" s="19" t="s">
        <v>60</v>
      </c>
      <c r="F8" s="18" t="s">
        <v>434</v>
      </c>
      <c r="G8" s="18" t="s">
        <v>435</v>
      </c>
      <c r="H8" s="19" t="s">
        <v>61</v>
      </c>
      <c r="I8" s="20" t="s">
        <v>436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437</v>
      </c>
      <c r="C9" s="44">
        <v>600</v>
      </c>
      <c r="D9" s="18">
        <f t="shared" si="0"/>
        <v>600</v>
      </c>
      <c r="E9" s="19" t="s">
        <v>60</v>
      </c>
      <c r="F9" s="18" t="s">
        <v>391</v>
      </c>
      <c r="G9" s="18" t="s">
        <v>392</v>
      </c>
      <c r="H9" s="19" t="s">
        <v>61</v>
      </c>
      <c r="I9" s="20" t="s">
        <v>438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315</v>
      </c>
      <c r="C10" s="44">
        <v>4000</v>
      </c>
      <c r="D10" s="18">
        <f t="shared" si="0"/>
        <v>4000</v>
      </c>
      <c r="E10" s="19" t="s">
        <v>60</v>
      </c>
      <c r="F10" s="18" t="s">
        <v>274</v>
      </c>
      <c r="G10" s="18" t="s">
        <v>275</v>
      </c>
      <c r="H10" s="19" t="s">
        <v>61</v>
      </c>
      <c r="I10" s="20" t="s">
        <v>439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403</v>
      </c>
      <c r="C11" s="44">
        <v>6500</v>
      </c>
      <c r="D11" s="18">
        <f t="shared" si="0"/>
        <v>6500</v>
      </c>
      <c r="E11" s="19" t="s">
        <v>60</v>
      </c>
      <c r="F11" s="18" t="s">
        <v>404</v>
      </c>
      <c r="G11" s="18" t="s">
        <v>481</v>
      </c>
      <c r="H11" s="19" t="s">
        <v>61</v>
      </c>
      <c r="I11" s="20" t="s">
        <v>405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312</v>
      </c>
      <c r="C12" s="44">
        <v>6000</v>
      </c>
      <c r="D12" s="18">
        <f t="shared" si="0"/>
        <v>6000</v>
      </c>
      <c r="E12" s="19" t="s">
        <v>60</v>
      </c>
      <c r="F12" s="18" t="s">
        <v>76</v>
      </c>
      <c r="G12" s="18" t="s">
        <v>103</v>
      </c>
      <c r="H12" s="19" t="s">
        <v>61</v>
      </c>
      <c r="I12" s="20" t="s">
        <v>85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316</v>
      </c>
      <c r="C13" s="44">
        <v>6000</v>
      </c>
      <c r="D13" s="18">
        <f t="shared" si="0"/>
        <v>6000</v>
      </c>
      <c r="E13" s="19" t="s">
        <v>60</v>
      </c>
      <c r="F13" s="18" t="s">
        <v>101</v>
      </c>
      <c r="G13" s="18" t="s">
        <v>102</v>
      </c>
      <c r="H13" s="19" t="s">
        <v>61</v>
      </c>
      <c r="I13" s="20" t="s">
        <v>86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310</v>
      </c>
      <c r="C14" s="44">
        <v>7500</v>
      </c>
      <c r="D14" s="18">
        <f t="shared" si="0"/>
        <v>7500</v>
      </c>
      <c r="E14" s="19" t="s">
        <v>60</v>
      </c>
      <c r="F14" s="18" t="s">
        <v>99</v>
      </c>
      <c r="G14" s="18" t="s">
        <v>100</v>
      </c>
      <c r="H14" s="19" t="s">
        <v>61</v>
      </c>
      <c r="I14" s="20" t="s">
        <v>87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310</v>
      </c>
      <c r="C15" s="44">
        <v>7500</v>
      </c>
      <c r="D15" s="18">
        <f t="shared" si="0"/>
        <v>7500</v>
      </c>
      <c r="E15" s="19" t="s">
        <v>60</v>
      </c>
      <c r="F15" s="18" t="s">
        <v>69</v>
      </c>
      <c r="G15" s="18" t="s">
        <v>70</v>
      </c>
      <c r="H15" s="19" t="s">
        <v>61</v>
      </c>
      <c r="I15" s="20" t="s">
        <v>88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310</v>
      </c>
      <c r="C16" s="44">
        <v>7500</v>
      </c>
      <c r="D16" s="18">
        <f t="shared" si="0"/>
        <v>7500</v>
      </c>
      <c r="E16" s="19" t="s">
        <v>60</v>
      </c>
      <c r="F16" s="18" t="s">
        <v>71</v>
      </c>
      <c r="G16" s="18" t="s">
        <v>72</v>
      </c>
      <c r="H16" s="19" t="s">
        <v>61</v>
      </c>
      <c r="I16" s="20" t="s">
        <v>89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309</v>
      </c>
      <c r="C17" s="44">
        <v>6000</v>
      </c>
      <c r="D17" s="18">
        <f t="shared" si="0"/>
        <v>6000</v>
      </c>
      <c r="E17" s="19" t="s">
        <v>60</v>
      </c>
      <c r="F17" s="18" t="s">
        <v>78</v>
      </c>
      <c r="G17" s="18" t="s">
        <v>79</v>
      </c>
      <c r="H17" s="19" t="s">
        <v>61</v>
      </c>
      <c r="I17" s="20" t="s">
        <v>90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321</v>
      </c>
      <c r="C18" s="44">
        <v>14500</v>
      </c>
      <c r="D18" s="18">
        <f t="shared" si="0"/>
        <v>14500</v>
      </c>
      <c r="E18" s="19" t="s">
        <v>60</v>
      </c>
      <c r="F18" s="18" t="s">
        <v>440</v>
      </c>
      <c r="G18" s="18" t="s">
        <v>441</v>
      </c>
      <c r="H18" s="19" t="s">
        <v>61</v>
      </c>
      <c r="I18" s="20" t="s">
        <v>126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442</v>
      </c>
      <c r="C19" s="44">
        <v>24000</v>
      </c>
      <c r="D19" s="18">
        <f t="shared" si="0"/>
        <v>24000</v>
      </c>
      <c r="E19" s="19" t="s">
        <v>60</v>
      </c>
      <c r="F19" s="18" t="s">
        <v>443</v>
      </c>
      <c r="G19" s="18" t="s">
        <v>444</v>
      </c>
      <c r="H19" s="19" t="s">
        <v>61</v>
      </c>
      <c r="I19" s="20" t="s">
        <v>445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47" t="s">
        <v>446</v>
      </c>
      <c r="C20" s="44">
        <v>18080.5</v>
      </c>
      <c r="D20" s="18">
        <f t="shared" si="0"/>
        <v>18080.5</v>
      </c>
      <c r="E20" s="19" t="s">
        <v>60</v>
      </c>
      <c r="F20" s="18" t="s">
        <v>447</v>
      </c>
      <c r="G20" s="18" t="s">
        <v>513</v>
      </c>
      <c r="H20" s="19" t="s">
        <v>61</v>
      </c>
      <c r="I20" s="20" t="s">
        <v>448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47" t="s">
        <v>449</v>
      </c>
      <c r="C21" s="44">
        <v>5240</v>
      </c>
      <c r="D21" s="18">
        <f t="shared" si="0"/>
        <v>5240</v>
      </c>
      <c r="E21" s="19" t="s">
        <v>60</v>
      </c>
      <c r="F21" s="18" t="s">
        <v>450</v>
      </c>
      <c r="G21" s="18" t="s">
        <v>450</v>
      </c>
      <c r="H21" s="19" t="s">
        <v>61</v>
      </c>
      <c r="I21" s="20" t="s">
        <v>451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452</v>
      </c>
      <c r="C22" s="44">
        <v>74680</v>
      </c>
      <c r="D22" s="18">
        <f t="shared" si="0"/>
        <v>74680</v>
      </c>
      <c r="E22" s="19" t="s">
        <v>60</v>
      </c>
      <c r="F22" s="18" t="s">
        <v>453</v>
      </c>
      <c r="G22" s="18" t="s">
        <v>454</v>
      </c>
      <c r="H22" s="19" t="s">
        <v>61</v>
      </c>
      <c r="I22" s="20" t="s">
        <v>455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456</v>
      </c>
      <c r="C23" s="44">
        <v>23600</v>
      </c>
      <c r="D23" s="18">
        <f>C23</f>
        <v>23600</v>
      </c>
      <c r="E23" s="19" t="s">
        <v>60</v>
      </c>
      <c r="F23" s="18" t="s">
        <v>457</v>
      </c>
      <c r="G23" s="18" t="s">
        <v>458</v>
      </c>
      <c r="H23" s="19" t="s">
        <v>61</v>
      </c>
      <c r="I23" s="20" t="s">
        <v>459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6">
        <v>17</v>
      </c>
      <c r="B24" s="17" t="s">
        <v>460</v>
      </c>
      <c r="C24" s="44">
        <v>8000</v>
      </c>
      <c r="D24" s="18">
        <f>C24</f>
        <v>8000</v>
      </c>
      <c r="E24" s="19" t="s">
        <v>60</v>
      </c>
      <c r="F24" s="18" t="s">
        <v>461</v>
      </c>
      <c r="G24" s="18" t="s">
        <v>462</v>
      </c>
      <c r="H24" s="19" t="s">
        <v>61</v>
      </c>
      <c r="I24" s="20" t="s">
        <v>463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6"/>
      <c r="B25" s="17"/>
      <c r="C25" s="44"/>
      <c r="D25" s="18"/>
      <c r="E25" s="19"/>
      <c r="F25" s="18"/>
      <c r="G25" s="18"/>
      <c r="H25" s="19"/>
      <c r="I25" s="20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6"/>
      <c r="B26" s="17"/>
      <c r="C26" s="44"/>
      <c r="D26" s="18">
        <f>SUM(D8:D25)</f>
        <v>222150.5</v>
      </c>
      <c r="E26" s="19"/>
      <c r="F26" s="18"/>
      <c r="G26" s="18"/>
      <c r="H26" s="19"/>
      <c r="I26" s="20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</sheetData>
  <mergeCells count="3">
    <mergeCell ref="A2:I2"/>
    <mergeCell ref="A3:I3"/>
    <mergeCell ref="A4:I4"/>
  </mergeCells>
  <pageMargins left="0.7" right="0.7" top="0.75" bottom="0.75" header="0" footer="0"/>
  <pageSetup scale="3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รายงานสรุปผล</vt:lpstr>
      <vt:lpstr>ตุลาคม67 </vt:lpstr>
      <vt:lpstr>พฤศจิกายน67</vt:lpstr>
      <vt:lpstr>ธันวาคม67 </vt:lpstr>
      <vt:lpstr>มกราคม68</vt:lpstr>
      <vt:lpstr>กุมภาพันธ์68</vt:lpstr>
      <vt:lpstr>มีนาคม68</vt:lpstr>
      <vt:lpstr>เมษายน68</vt:lpstr>
      <vt:lpstr>พฤษภาคม68</vt:lpstr>
      <vt:lpstr>มิถุนายน68</vt:lpstr>
      <vt:lpstr>กรกฎาคม68</vt:lpstr>
      <vt:lpstr>สิงหาคม68</vt:lpstr>
      <vt:lpstr>กันยายน68</vt:lpstr>
      <vt:lpstr>อธิบายแบบ สขร. 1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ADMIN-COM01</cp:lastModifiedBy>
  <cp:lastPrinted>2026-06-08T04:45:04Z</cp:lastPrinted>
  <dcterms:created xsi:type="dcterms:W3CDTF">2009-03-24T02:42:43Z</dcterms:created>
  <dcterms:modified xsi:type="dcterms:W3CDTF">2026-06-12T07:01:19Z</dcterms:modified>
</cp:coreProperties>
</file>